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fileSharing readOnlyRecommended="1"/>
  <workbookPr filterPrivacy="1" codeName="ThisWorkbook"/>
  <xr:revisionPtr revIDLastSave="4" documentId="13_ncr:1_{174449C3-2BCE-48FF-B872-E199D3B5D5BD}" xr6:coauthVersionLast="47" xr6:coauthVersionMax="47" xr10:uidLastSave="{13F4F971-4F10-4B3A-9DBD-DD599D04303A}"/>
  <workbookProtection workbookAlgorithmName="SHA-512" workbookHashValue="SlXmHKuaXhw/zmwr0YaFdMiVJexgvXVA+pNxDUIuLjO/M0cFD9E47rBaUajO0XPH4INLW/LyLAdPfxNJGzz59w==" workbookSaltValue="NuZDWgwoR1OuuJ35VgIEng==" workbookSpinCount="100000" lockStructure="1"/>
  <bookViews>
    <workbookView xWindow="28680" yWindow="-120" windowWidth="29040" windowHeight="15720" tabRatio="874" xr2:uid="{00000000-000D-0000-FFFF-FFFF00000000}"/>
  </bookViews>
  <sheets>
    <sheet name="第１表（２）【解除基準①（利用率）】" sheetId="1" r:id="rId1"/>
    <sheet name="第２表１（１）【解除基準②（新築獲得）】" sheetId="8" r:id="rId2"/>
    <sheet name="第２表１（２）【解除基準②（新築不獲得）】" sheetId="6" r:id="rId3"/>
    <sheet name="第２表２（１）【解除基準②（既築獲得）】" sheetId="3" r:id="rId4"/>
    <sheet name="第２表２（２）解除基準②（既築離脱）" sheetId="4" r:id="rId5"/>
    <sheet name="第２表３【解除基準②判定】" sheetId="5" r:id="rId6"/>
    <sheet name="第３表【解除基準④】" sheetId="15" r:id="rId7"/>
  </sheets>
  <definedNames>
    <definedName name="_xlnm.Print_Area" localSheetId="0">'第１表（２）【解除基準①（利用率）】'!$A$1:$J$52</definedName>
    <definedName name="_xlnm.Print_Area" localSheetId="1">'第２表１（１）【解除基準②（新築獲得）】'!$A$1:$O$98</definedName>
    <definedName name="_xlnm.Print_Area" localSheetId="2">'第２表１（２）【解除基準②（新築不獲得）】'!$A$1:$L$92</definedName>
    <definedName name="_xlnm.Print_Area" localSheetId="3">'第２表２（１）【解除基準②（既築獲得）】'!$A$1:$L$93</definedName>
    <definedName name="_xlnm.Print_Area" localSheetId="4">'第２表２（２）解除基準②（既築離脱）'!$A$1:$N$83</definedName>
    <definedName name="_xlnm.Print_Area" localSheetId="5">第２表３【解除基準②判定】!$A$1:$E$17</definedName>
    <definedName name="_xlnm.Print_Area" localSheetId="6">第３表【解除基準④】!$A$1:$R$33</definedName>
    <definedName name="_xlnm.Print_Titles" localSheetId="1">'第２表１（１）【解除基準②（新築獲得）】'!$1:$8</definedName>
    <definedName name="_xlnm.Print_Titles" localSheetId="2">'第２表１（２）【解除基準②（新築不獲得）】'!$1:$4</definedName>
    <definedName name="_xlnm.Print_Titles" localSheetId="3">'第２表２（１）【解除基準②（既築獲得）】'!$1:$4</definedName>
    <definedName name="_xlnm.Print_Titles" localSheetId="4">'第２表２（２）解除基準②（既築離脱）'!$1:$4</definedName>
    <definedName name="WS_003_Data_001">'第２表１（１）【解除基準②（新築獲得）】'!$B$9:$N$78</definedName>
    <definedName name="WS_004_Data_001">'第２表１（２）【解除基準②（新築不獲得）】'!$B$5:$K$74</definedName>
    <definedName name="WS_005_Data_001">'第２表２（１）【解除基準②（既築獲得）】'!$B$5:$K$74</definedName>
    <definedName name="WS_006_Data_001">'第２表２（２）解除基準②（既築離脱）'!$B$5:$M$74</definedName>
    <definedName name="WS_008_Data_001">第３表【解除基準④】!$B$14:$Q$26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1" l="1"/>
  <c r="B15" i="15" s="1"/>
  <c r="C26" i="15"/>
  <c r="F27" i="15" s="1"/>
  <c r="G6" i="15" l="1"/>
  <c r="B14" i="15"/>
  <c r="B16" i="15"/>
  <c r="D23" i="1"/>
  <c r="D6" i="1"/>
  <c r="B25" i="15"/>
  <c r="B24" i="15"/>
  <c r="B23" i="15"/>
  <c r="B22" i="15"/>
  <c r="B21" i="15"/>
  <c r="B20" i="15"/>
  <c r="B19" i="15"/>
  <c r="B18" i="15"/>
  <c r="B17" i="15"/>
  <c r="M6" i="8"/>
  <c r="E3" i="15"/>
  <c r="C3" i="8"/>
  <c r="O63" i="4" l="1"/>
  <c r="I63" i="4"/>
  <c r="B63" i="4"/>
  <c r="O62" i="4"/>
  <c r="I62" i="4"/>
  <c r="B62" i="4"/>
  <c r="O61" i="4"/>
  <c r="I61" i="4"/>
  <c r="B61" i="4"/>
  <c r="O60" i="4"/>
  <c r="I60" i="4"/>
  <c r="B60" i="4"/>
  <c r="O59" i="4"/>
  <c r="I59" i="4"/>
  <c r="B59" i="4"/>
  <c r="O58" i="4"/>
  <c r="I58" i="4"/>
  <c r="B58" i="4"/>
  <c r="O57" i="4"/>
  <c r="I57" i="4"/>
  <c r="B57" i="4"/>
  <c r="O56" i="4"/>
  <c r="I56" i="4"/>
  <c r="B56" i="4"/>
  <c r="O55" i="4"/>
  <c r="I55" i="4"/>
  <c r="B55" i="4"/>
  <c r="O54" i="4"/>
  <c r="I54" i="4"/>
  <c r="B54" i="4"/>
  <c r="O53" i="4"/>
  <c r="I53" i="4"/>
  <c r="B53" i="4"/>
  <c r="O52" i="4"/>
  <c r="I52" i="4"/>
  <c r="B52" i="4"/>
  <c r="O51" i="4"/>
  <c r="I51" i="4"/>
  <c r="B51" i="4"/>
  <c r="O50" i="4"/>
  <c r="I50" i="4"/>
  <c r="B50" i="4"/>
  <c r="O49" i="4"/>
  <c r="I49" i="4"/>
  <c r="B49" i="4"/>
  <c r="O48" i="4"/>
  <c r="I48" i="4"/>
  <c r="B48" i="4"/>
  <c r="O47" i="4"/>
  <c r="I47" i="4"/>
  <c r="B47" i="4"/>
  <c r="O46" i="4"/>
  <c r="I46" i="4"/>
  <c r="B46" i="4"/>
  <c r="O45" i="4"/>
  <c r="I45" i="4"/>
  <c r="B45" i="4"/>
  <c r="O44" i="4"/>
  <c r="I44" i="4"/>
  <c r="B44" i="4"/>
  <c r="O43" i="4"/>
  <c r="I43" i="4"/>
  <c r="B43" i="4"/>
  <c r="O42" i="4"/>
  <c r="I42" i="4"/>
  <c r="B42" i="4"/>
  <c r="O41" i="4"/>
  <c r="I41" i="4"/>
  <c r="B41" i="4"/>
  <c r="O40" i="4"/>
  <c r="I40" i="4"/>
  <c r="B40" i="4"/>
  <c r="O39" i="4"/>
  <c r="I39" i="4"/>
  <c r="B39" i="4"/>
  <c r="O38" i="4"/>
  <c r="I38" i="4"/>
  <c r="B38" i="4"/>
  <c r="O37" i="4"/>
  <c r="I37" i="4"/>
  <c r="B37" i="4"/>
  <c r="O36" i="4"/>
  <c r="I36" i="4"/>
  <c r="B36" i="4"/>
  <c r="O35" i="4"/>
  <c r="I35" i="4"/>
  <c r="B35" i="4"/>
  <c r="O34" i="4"/>
  <c r="I34" i="4"/>
  <c r="B34" i="4"/>
  <c r="O33" i="4"/>
  <c r="I33" i="4"/>
  <c r="B33" i="4"/>
  <c r="O32" i="4"/>
  <c r="I32" i="4"/>
  <c r="B32" i="4"/>
  <c r="O31" i="4"/>
  <c r="I31" i="4"/>
  <c r="B31" i="4"/>
  <c r="O30" i="4"/>
  <c r="I30" i="4"/>
  <c r="B30" i="4"/>
  <c r="O29" i="4"/>
  <c r="I29" i="4"/>
  <c r="B29" i="4"/>
  <c r="O28" i="4"/>
  <c r="I28" i="4"/>
  <c r="B28" i="4"/>
  <c r="O27" i="4"/>
  <c r="I27" i="4"/>
  <c r="B27" i="4"/>
  <c r="O26" i="4"/>
  <c r="I26" i="4"/>
  <c r="B26" i="4"/>
  <c r="O25" i="4"/>
  <c r="I25" i="4"/>
  <c r="B25" i="4"/>
  <c r="O24" i="4"/>
  <c r="I24" i="4"/>
  <c r="B24" i="4"/>
  <c r="O23" i="4"/>
  <c r="I23" i="4"/>
  <c r="B23" i="4"/>
  <c r="O22" i="4"/>
  <c r="I22" i="4"/>
  <c r="B22" i="4"/>
  <c r="O21" i="4"/>
  <c r="I21" i="4"/>
  <c r="B21" i="4"/>
  <c r="O20" i="4"/>
  <c r="I20" i="4"/>
  <c r="B20" i="4"/>
  <c r="O19" i="4"/>
  <c r="I19" i="4"/>
  <c r="B19" i="4"/>
  <c r="O18" i="4"/>
  <c r="I18" i="4"/>
  <c r="B18" i="4"/>
  <c r="O17" i="4"/>
  <c r="I17" i="4"/>
  <c r="B17" i="4"/>
  <c r="O16" i="4"/>
  <c r="I16" i="4"/>
  <c r="B16" i="4"/>
  <c r="O15" i="4"/>
  <c r="I15" i="4"/>
  <c r="B15" i="4"/>
  <c r="O14" i="4"/>
  <c r="I14" i="4"/>
  <c r="B14" i="4"/>
  <c r="O13" i="4"/>
  <c r="I13" i="4"/>
  <c r="B13" i="4"/>
  <c r="O12" i="4"/>
  <c r="I12" i="4"/>
  <c r="B12" i="4"/>
  <c r="O11" i="4"/>
  <c r="I11" i="4"/>
  <c r="B11" i="4"/>
  <c r="O10" i="4"/>
  <c r="I10" i="4"/>
  <c r="B10" i="4"/>
  <c r="O9" i="4"/>
  <c r="I9" i="4"/>
  <c r="B9" i="4"/>
  <c r="M61" i="3"/>
  <c r="I61" i="3"/>
  <c r="B61" i="3"/>
  <c r="M60" i="3"/>
  <c r="I60" i="3"/>
  <c r="B60" i="3"/>
  <c r="M59" i="3"/>
  <c r="I59" i="3"/>
  <c r="B59" i="3"/>
  <c r="M58" i="3"/>
  <c r="I58" i="3"/>
  <c r="B58" i="3"/>
  <c r="M57" i="3"/>
  <c r="I57" i="3"/>
  <c r="B57" i="3"/>
  <c r="M56" i="3"/>
  <c r="I56" i="3"/>
  <c r="B56" i="3"/>
  <c r="M55" i="3"/>
  <c r="I55" i="3"/>
  <c r="B55" i="3"/>
  <c r="M54" i="3"/>
  <c r="I54" i="3"/>
  <c r="B54" i="3"/>
  <c r="M53" i="3"/>
  <c r="I53" i="3"/>
  <c r="B53" i="3"/>
  <c r="M52" i="3"/>
  <c r="I52" i="3"/>
  <c r="B52" i="3"/>
  <c r="M51" i="3"/>
  <c r="I51" i="3"/>
  <c r="B51" i="3"/>
  <c r="M50" i="3"/>
  <c r="I50" i="3"/>
  <c r="B50" i="3"/>
  <c r="M49" i="3"/>
  <c r="I49" i="3"/>
  <c r="B49" i="3"/>
  <c r="M48" i="3"/>
  <c r="I48" i="3"/>
  <c r="B48" i="3"/>
  <c r="M47" i="3"/>
  <c r="I47" i="3"/>
  <c r="B47" i="3"/>
  <c r="M46" i="3"/>
  <c r="I46" i="3"/>
  <c r="B46" i="3"/>
  <c r="M45" i="3"/>
  <c r="I45" i="3"/>
  <c r="B45" i="3"/>
  <c r="M44" i="3"/>
  <c r="I44" i="3"/>
  <c r="B44" i="3"/>
  <c r="M43" i="3"/>
  <c r="I43" i="3"/>
  <c r="B43" i="3"/>
  <c r="M42" i="3"/>
  <c r="I42" i="3"/>
  <c r="B42" i="3"/>
  <c r="M41" i="3"/>
  <c r="I41" i="3"/>
  <c r="B41" i="3"/>
  <c r="M40" i="3"/>
  <c r="I40" i="3"/>
  <c r="B40" i="3"/>
  <c r="M39" i="3"/>
  <c r="I39" i="3"/>
  <c r="B39" i="3"/>
  <c r="M38" i="3"/>
  <c r="I38" i="3"/>
  <c r="B38" i="3"/>
  <c r="M37" i="3"/>
  <c r="I37" i="3"/>
  <c r="B37" i="3"/>
  <c r="M36" i="3"/>
  <c r="I36" i="3"/>
  <c r="B36" i="3"/>
  <c r="M35" i="3"/>
  <c r="I35" i="3"/>
  <c r="B35" i="3"/>
  <c r="M34" i="3"/>
  <c r="I34" i="3"/>
  <c r="B34" i="3"/>
  <c r="M33" i="3"/>
  <c r="I33" i="3"/>
  <c r="B33" i="3"/>
  <c r="M32" i="3"/>
  <c r="I32" i="3"/>
  <c r="B32" i="3"/>
  <c r="M31" i="3"/>
  <c r="I31" i="3"/>
  <c r="B31" i="3"/>
  <c r="M30" i="3"/>
  <c r="I30" i="3"/>
  <c r="B30" i="3"/>
  <c r="M29" i="3"/>
  <c r="I29" i="3"/>
  <c r="B29" i="3"/>
  <c r="M28" i="3"/>
  <c r="I28" i="3"/>
  <c r="B28" i="3"/>
  <c r="M27" i="3"/>
  <c r="I27" i="3"/>
  <c r="B27" i="3"/>
  <c r="M26" i="3"/>
  <c r="I26" i="3"/>
  <c r="B26" i="3"/>
  <c r="M25" i="3"/>
  <c r="I25" i="3"/>
  <c r="B25" i="3"/>
  <c r="M24" i="3"/>
  <c r="I24" i="3"/>
  <c r="B24" i="3"/>
  <c r="M23" i="3"/>
  <c r="I23" i="3"/>
  <c r="B23" i="3"/>
  <c r="M22" i="3"/>
  <c r="I22" i="3"/>
  <c r="B22" i="3"/>
  <c r="M21" i="3"/>
  <c r="I21" i="3"/>
  <c r="B21" i="3"/>
  <c r="M20" i="3"/>
  <c r="I20" i="3"/>
  <c r="B20" i="3"/>
  <c r="M19" i="3"/>
  <c r="I19" i="3"/>
  <c r="B19" i="3"/>
  <c r="M18" i="3"/>
  <c r="I18" i="3"/>
  <c r="B18" i="3"/>
  <c r="M17" i="3"/>
  <c r="I17" i="3"/>
  <c r="B17" i="3"/>
  <c r="M16" i="3"/>
  <c r="I16" i="3"/>
  <c r="B16" i="3"/>
  <c r="M15" i="3"/>
  <c r="I15" i="3"/>
  <c r="B15" i="3"/>
  <c r="M14" i="3"/>
  <c r="I14" i="3"/>
  <c r="B14" i="3"/>
  <c r="M13" i="3"/>
  <c r="I13" i="3"/>
  <c r="B13" i="3"/>
  <c r="M12" i="3"/>
  <c r="I12" i="3"/>
  <c r="B12" i="3"/>
  <c r="M11" i="3"/>
  <c r="I11" i="3"/>
  <c r="B11" i="3"/>
  <c r="M10" i="3"/>
  <c r="I10" i="3"/>
  <c r="B10" i="3"/>
  <c r="M9" i="3"/>
  <c r="I9" i="3"/>
  <c r="B9" i="3"/>
  <c r="M8" i="3"/>
  <c r="I8" i="3"/>
  <c r="B8" i="3"/>
  <c r="M7" i="3"/>
  <c r="I7" i="3"/>
  <c r="B7" i="3"/>
  <c r="M67" i="6"/>
  <c r="I67" i="6"/>
  <c r="B67" i="6"/>
  <c r="M66" i="6"/>
  <c r="I66" i="6"/>
  <c r="B66" i="6"/>
  <c r="M65" i="6"/>
  <c r="I65" i="6"/>
  <c r="B65" i="6"/>
  <c r="M64" i="6"/>
  <c r="I64" i="6"/>
  <c r="B64" i="6"/>
  <c r="M63" i="6"/>
  <c r="I63" i="6"/>
  <c r="B63" i="6"/>
  <c r="M62" i="6"/>
  <c r="I62" i="6"/>
  <c r="B62" i="6"/>
  <c r="M61" i="6"/>
  <c r="I61" i="6"/>
  <c r="B61" i="6"/>
  <c r="M60" i="6"/>
  <c r="I60" i="6"/>
  <c r="B60" i="6"/>
  <c r="M59" i="6"/>
  <c r="I59" i="6"/>
  <c r="B59" i="6"/>
  <c r="M58" i="6"/>
  <c r="I58" i="6"/>
  <c r="B58" i="6"/>
  <c r="M57" i="6"/>
  <c r="I57" i="6"/>
  <c r="B57" i="6"/>
  <c r="M56" i="6"/>
  <c r="I56" i="6"/>
  <c r="B56" i="6"/>
  <c r="M55" i="6"/>
  <c r="I55" i="6"/>
  <c r="B55" i="6"/>
  <c r="M54" i="6"/>
  <c r="I54" i="6"/>
  <c r="B54" i="6"/>
  <c r="M53" i="6"/>
  <c r="I53" i="6"/>
  <c r="B53" i="6"/>
  <c r="M52" i="6"/>
  <c r="I52" i="6"/>
  <c r="B52" i="6"/>
  <c r="M51" i="6"/>
  <c r="I51" i="6"/>
  <c r="B51" i="6"/>
  <c r="M50" i="6"/>
  <c r="I50" i="6"/>
  <c r="B50" i="6"/>
  <c r="M49" i="6"/>
  <c r="I49" i="6"/>
  <c r="B49" i="6"/>
  <c r="M48" i="6"/>
  <c r="I48" i="6"/>
  <c r="B48" i="6"/>
  <c r="M47" i="6"/>
  <c r="I47" i="6"/>
  <c r="B47" i="6"/>
  <c r="M46" i="6"/>
  <c r="I46" i="6"/>
  <c r="B46" i="6"/>
  <c r="M45" i="6"/>
  <c r="I45" i="6"/>
  <c r="B45" i="6"/>
  <c r="M44" i="6"/>
  <c r="I44" i="6"/>
  <c r="B44" i="6"/>
  <c r="M43" i="6"/>
  <c r="I43" i="6"/>
  <c r="B43" i="6"/>
  <c r="M42" i="6"/>
  <c r="I42" i="6"/>
  <c r="B42" i="6"/>
  <c r="M41" i="6"/>
  <c r="I41" i="6"/>
  <c r="B41" i="6"/>
  <c r="M40" i="6"/>
  <c r="I40" i="6"/>
  <c r="B40" i="6"/>
  <c r="M39" i="6"/>
  <c r="I39" i="6"/>
  <c r="B39" i="6"/>
  <c r="M38" i="6"/>
  <c r="I38" i="6"/>
  <c r="B38" i="6"/>
  <c r="M37" i="6"/>
  <c r="I37" i="6"/>
  <c r="B37" i="6"/>
  <c r="M36" i="6"/>
  <c r="I36" i="6"/>
  <c r="B36" i="6"/>
  <c r="M35" i="6"/>
  <c r="I35" i="6"/>
  <c r="B35" i="6"/>
  <c r="M34" i="6"/>
  <c r="I34" i="6"/>
  <c r="B34" i="6"/>
  <c r="M33" i="6"/>
  <c r="I33" i="6"/>
  <c r="B33" i="6"/>
  <c r="M32" i="6"/>
  <c r="I32" i="6"/>
  <c r="B32" i="6"/>
  <c r="M31" i="6"/>
  <c r="I31" i="6"/>
  <c r="B31" i="6"/>
  <c r="M30" i="6"/>
  <c r="I30" i="6"/>
  <c r="B30" i="6"/>
  <c r="M29" i="6"/>
  <c r="I29" i="6"/>
  <c r="B29" i="6"/>
  <c r="M28" i="6"/>
  <c r="I28" i="6"/>
  <c r="B28" i="6"/>
  <c r="M27" i="6"/>
  <c r="I27" i="6"/>
  <c r="B27" i="6"/>
  <c r="M26" i="6"/>
  <c r="I26" i="6"/>
  <c r="B26" i="6"/>
  <c r="M25" i="6"/>
  <c r="I25" i="6"/>
  <c r="B25" i="6"/>
  <c r="M24" i="6"/>
  <c r="I24" i="6"/>
  <c r="B24" i="6"/>
  <c r="M23" i="6"/>
  <c r="I23" i="6"/>
  <c r="B23" i="6"/>
  <c r="M22" i="6"/>
  <c r="I22" i="6"/>
  <c r="B22" i="6"/>
  <c r="M21" i="6"/>
  <c r="I21" i="6"/>
  <c r="B21" i="6"/>
  <c r="M20" i="6"/>
  <c r="I20" i="6"/>
  <c r="B20" i="6"/>
  <c r="M19" i="6"/>
  <c r="I19" i="6"/>
  <c r="B19" i="6"/>
  <c r="M18" i="6"/>
  <c r="I18" i="6"/>
  <c r="B18" i="6"/>
  <c r="M17" i="6"/>
  <c r="I17" i="6"/>
  <c r="B17" i="6"/>
  <c r="M16" i="6"/>
  <c r="I16" i="6"/>
  <c r="B16" i="6"/>
  <c r="M15" i="6"/>
  <c r="I15" i="6"/>
  <c r="B15" i="6"/>
  <c r="M14" i="6"/>
  <c r="I14" i="6"/>
  <c r="B14" i="6"/>
  <c r="M13" i="6"/>
  <c r="I13" i="6"/>
  <c r="B13" i="6"/>
  <c r="M12" i="6"/>
  <c r="I12" i="6"/>
  <c r="B12" i="6"/>
  <c r="M11" i="6"/>
  <c r="I11" i="6"/>
  <c r="B11" i="6"/>
  <c r="M10" i="6"/>
  <c r="I10" i="6"/>
  <c r="B10" i="6"/>
  <c r="P72" i="8"/>
  <c r="L72" i="8"/>
  <c r="I72" i="8"/>
  <c r="J72" i="8" s="1"/>
  <c r="B72" i="8"/>
  <c r="P71" i="8"/>
  <c r="L71" i="8"/>
  <c r="I71" i="8"/>
  <c r="J71" i="8" s="1"/>
  <c r="B71" i="8"/>
  <c r="P70" i="8"/>
  <c r="L70" i="8"/>
  <c r="I70" i="8"/>
  <c r="J70" i="8" s="1"/>
  <c r="B70" i="8"/>
  <c r="P69" i="8"/>
  <c r="L69" i="8"/>
  <c r="I69" i="8"/>
  <c r="J69" i="8" s="1"/>
  <c r="B69" i="8"/>
  <c r="P68" i="8"/>
  <c r="L68" i="8"/>
  <c r="I68" i="8"/>
  <c r="J68" i="8" s="1"/>
  <c r="B68" i="8"/>
  <c r="P67" i="8"/>
  <c r="L67" i="8"/>
  <c r="I67" i="8"/>
  <c r="J67" i="8" s="1"/>
  <c r="B67" i="8"/>
  <c r="P66" i="8"/>
  <c r="L66" i="8"/>
  <c r="I66" i="8"/>
  <c r="J66" i="8" s="1"/>
  <c r="B66" i="8"/>
  <c r="P65" i="8"/>
  <c r="L65" i="8"/>
  <c r="I65" i="8"/>
  <c r="J65" i="8" s="1"/>
  <c r="B65" i="8"/>
  <c r="P64" i="8"/>
  <c r="L64" i="8"/>
  <c r="I64" i="8"/>
  <c r="J64" i="8" s="1"/>
  <c r="B64" i="8"/>
  <c r="P63" i="8"/>
  <c r="L63" i="8"/>
  <c r="I63" i="8"/>
  <c r="J63" i="8" s="1"/>
  <c r="B63" i="8"/>
  <c r="P62" i="8"/>
  <c r="L62" i="8"/>
  <c r="I62" i="8"/>
  <c r="J62" i="8" s="1"/>
  <c r="B62" i="8"/>
  <c r="P61" i="8"/>
  <c r="L61" i="8"/>
  <c r="I61" i="8"/>
  <c r="J61" i="8" s="1"/>
  <c r="B61" i="8"/>
  <c r="P60" i="8"/>
  <c r="L60" i="8"/>
  <c r="I60" i="8"/>
  <c r="J60" i="8" s="1"/>
  <c r="B60" i="8"/>
  <c r="P59" i="8"/>
  <c r="L59" i="8"/>
  <c r="I59" i="8"/>
  <c r="J59" i="8" s="1"/>
  <c r="B59" i="8"/>
  <c r="P58" i="8"/>
  <c r="L58" i="8"/>
  <c r="I58" i="8"/>
  <c r="J58" i="8" s="1"/>
  <c r="B58" i="8"/>
  <c r="P57" i="8"/>
  <c r="L57" i="8"/>
  <c r="I57" i="8"/>
  <c r="J57" i="8" s="1"/>
  <c r="B57" i="8"/>
  <c r="P56" i="8"/>
  <c r="L56" i="8"/>
  <c r="I56" i="8"/>
  <c r="J56" i="8" s="1"/>
  <c r="B56" i="8"/>
  <c r="P55" i="8"/>
  <c r="L55" i="8"/>
  <c r="I55" i="8"/>
  <c r="J55" i="8" s="1"/>
  <c r="B55" i="8"/>
  <c r="P54" i="8"/>
  <c r="L54" i="8"/>
  <c r="I54" i="8"/>
  <c r="J54" i="8" s="1"/>
  <c r="B54" i="8"/>
  <c r="P53" i="8"/>
  <c r="L53" i="8"/>
  <c r="I53" i="8"/>
  <c r="J53" i="8" s="1"/>
  <c r="B53" i="8"/>
  <c r="P52" i="8"/>
  <c r="L52" i="8"/>
  <c r="I52" i="8"/>
  <c r="J52" i="8" s="1"/>
  <c r="B52" i="8"/>
  <c r="P51" i="8"/>
  <c r="L51" i="8"/>
  <c r="I51" i="8"/>
  <c r="J51" i="8" s="1"/>
  <c r="B51" i="8"/>
  <c r="P50" i="8"/>
  <c r="L50" i="8"/>
  <c r="I50" i="8"/>
  <c r="J50" i="8" s="1"/>
  <c r="B50" i="8"/>
  <c r="P49" i="8"/>
  <c r="L49" i="8"/>
  <c r="I49" i="8"/>
  <c r="J49" i="8" s="1"/>
  <c r="B49" i="8"/>
  <c r="P48" i="8"/>
  <c r="L48" i="8"/>
  <c r="I48" i="8"/>
  <c r="J48" i="8" s="1"/>
  <c r="B48" i="8"/>
  <c r="P47" i="8"/>
  <c r="L47" i="8"/>
  <c r="I47" i="8"/>
  <c r="J47" i="8" s="1"/>
  <c r="B47" i="8"/>
  <c r="P46" i="8"/>
  <c r="L46" i="8"/>
  <c r="I46" i="8"/>
  <c r="J46" i="8" s="1"/>
  <c r="B46" i="8"/>
  <c r="P45" i="8"/>
  <c r="L45" i="8"/>
  <c r="I45" i="8"/>
  <c r="J45" i="8" s="1"/>
  <c r="B45" i="8"/>
  <c r="P44" i="8"/>
  <c r="L44" i="8"/>
  <c r="I44" i="8"/>
  <c r="J44" i="8" s="1"/>
  <c r="B44" i="8"/>
  <c r="P43" i="8"/>
  <c r="L43" i="8"/>
  <c r="I43" i="8"/>
  <c r="J43" i="8" s="1"/>
  <c r="B43" i="8"/>
  <c r="P42" i="8"/>
  <c r="L42" i="8"/>
  <c r="I42" i="8"/>
  <c r="J42" i="8" s="1"/>
  <c r="B42" i="8"/>
  <c r="P41" i="8"/>
  <c r="L41" i="8"/>
  <c r="I41" i="8"/>
  <c r="J41" i="8" s="1"/>
  <c r="B41" i="8"/>
  <c r="P40" i="8"/>
  <c r="L40" i="8"/>
  <c r="I40" i="8"/>
  <c r="J40" i="8" s="1"/>
  <c r="B40" i="8"/>
  <c r="P39" i="8"/>
  <c r="L39" i="8"/>
  <c r="I39" i="8"/>
  <c r="J39" i="8" s="1"/>
  <c r="B39" i="8"/>
  <c r="P38" i="8"/>
  <c r="L38" i="8"/>
  <c r="I38" i="8"/>
  <c r="J38" i="8" s="1"/>
  <c r="B38" i="8"/>
  <c r="P37" i="8"/>
  <c r="L37" i="8"/>
  <c r="I37" i="8"/>
  <c r="J37" i="8" s="1"/>
  <c r="B37" i="8"/>
  <c r="P36" i="8"/>
  <c r="L36" i="8"/>
  <c r="I36" i="8"/>
  <c r="J36" i="8" s="1"/>
  <c r="B36" i="8"/>
  <c r="P35" i="8"/>
  <c r="L35" i="8"/>
  <c r="I35" i="8"/>
  <c r="J35" i="8" s="1"/>
  <c r="B35" i="8"/>
  <c r="P34" i="8"/>
  <c r="L34" i="8"/>
  <c r="I34" i="8"/>
  <c r="J34" i="8" s="1"/>
  <c r="B34" i="8"/>
  <c r="P33" i="8"/>
  <c r="L33" i="8"/>
  <c r="I33" i="8"/>
  <c r="J33" i="8" s="1"/>
  <c r="B33" i="8"/>
  <c r="P32" i="8"/>
  <c r="L32" i="8"/>
  <c r="I32" i="8"/>
  <c r="J32" i="8" s="1"/>
  <c r="B32" i="8"/>
  <c r="P31" i="8"/>
  <c r="L31" i="8"/>
  <c r="I31" i="8"/>
  <c r="J31" i="8" s="1"/>
  <c r="B31" i="8"/>
  <c r="P30" i="8"/>
  <c r="L30" i="8"/>
  <c r="I30" i="8"/>
  <c r="J30" i="8" s="1"/>
  <c r="B30" i="8"/>
  <c r="P29" i="8"/>
  <c r="L29" i="8"/>
  <c r="I29" i="8"/>
  <c r="J29" i="8" s="1"/>
  <c r="B29" i="8"/>
  <c r="P28" i="8"/>
  <c r="L28" i="8"/>
  <c r="I28" i="8"/>
  <c r="J28" i="8" s="1"/>
  <c r="B28" i="8"/>
  <c r="P27" i="8"/>
  <c r="L27" i="8"/>
  <c r="I27" i="8"/>
  <c r="J27" i="8" s="1"/>
  <c r="B27" i="8"/>
  <c r="P26" i="8"/>
  <c r="L26" i="8"/>
  <c r="I26" i="8"/>
  <c r="J26" i="8" s="1"/>
  <c r="B26" i="8"/>
  <c r="P25" i="8"/>
  <c r="L25" i="8"/>
  <c r="I25" i="8"/>
  <c r="J25" i="8" s="1"/>
  <c r="B25" i="8"/>
  <c r="P24" i="8"/>
  <c r="L24" i="8"/>
  <c r="I24" i="8"/>
  <c r="J24" i="8" s="1"/>
  <c r="B24" i="8"/>
  <c r="P23" i="8"/>
  <c r="L23" i="8"/>
  <c r="I23" i="8"/>
  <c r="J23" i="8" s="1"/>
  <c r="B23" i="8"/>
  <c r="P22" i="8"/>
  <c r="L22" i="8"/>
  <c r="I22" i="8"/>
  <c r="J22" i="8" s="1"/>
  <c r="B22" i="8"/>
  <c r="P21" i="8"/>
  <c r="L21" i="8"/>
  <c r="I21" i="8"/>
  <c r="J21" i="8" s="1"/>
  <c r="B21" i="8"/>
  <c r="P20" i="8"/>
  <c r="L20" i="8"/>
  <c r="I20" i="8"/>
  <c r="J20" i="8" s="1"/>
  <c r="B20" i="8"/>
  <c r="P19" i="8"/>
  <c r="L19" i="8"/>
  <c r="I19" i="8"/>
  <c r="J19" i="8" s="1"/>
  <c r="B19" i="8"/>
  <c r="P18" i="8"/>
  <c r="L18" i="8"/>
  <c r="I18" i="8"/>
  <c r="J18" i="8" s="1"/>
  <c r="B18" i="8"/>
  <c r="P9" i="8"/>
  <c r="P78" i="8"/>
  <c r="P77" i="8"/>
  <c r="F14" i="15"/>
  <c r="G14" i="15" s="1"/>
  <c r="B6" i="4"/>
  <c r="B7" i="4"/>
  <c r="B8" i="4"/>
  <c r="B64" i="4"/>
  <c r="B65" i="4"/>
  <c r="B66" i="4"/>
  <c r="B67" i="4"/>
  <c r="B68" i="4"/>
  <c r="B69" i="4"/>
  <c r="B70" i="4"/>
  <c r="B71" i="4"/>
  <c r="B72" i="4"/>
  <c r="B73" i="4"/>
  <c r="B74" i="4"/>
  <c r="B5" i="4"/>
  <c r="B6" i="3"/>
  <c r="B62" i="3"/>
  <c r="B63" i="3"/>
  <c r="B64" i="3"/>
  <c r="B65" i="3"/>
  <c r="B66" i="3"/>
  <c r="B67" i="3"/>
  <c r="B68" i="3"/>
  <c r="B69" i="3"/>
  <c r="B70" i="3"/>
  <c r="B71" i="3"/>
  <c r="B72" i="3"/>
  <c r="B73" i="3"/>
  <c r="B74" i="3"/>
  <c r="B5" i="3"/>
  <c r="B6" i="6"/>
  <c r="B7" i="6"/>
  <c r="B8" i="6"/>
  <c r="B9" i="6"/>
  <c r="B68" i="6"/>
  <c r="B69" i="6"/>
  <c r="B70" i="6"/>
  <c r="B71" i="6"/>
  <c r="B72" i="6"/>
  <c r="B73" i="6"/>
  <c r="B74" i="6"/>
  <c r="B5" i="6"/>
  <c r="B10" i="8"/>
  <c r="B11" i="8"/>
  <c r="B12" i="8"/>
  <c r="B13" i="8"/>
  <c r="B14" i="8"/>
  <c r="B15" i="8"/>
  <c r="B16" i="8"/>
  <c r="B17" i="8"/>
  <c r="B73" i="8"/>
  <c r="B74" i="8"/>
  <c r="B75" i="8"/>
  <c r="B76" i="8"/>
  <c r="B77" i="8"/>
  <c r="B78" i="8"/>
  <c r="B9" i="8"/>
  <c r="K2" i="3" l="1"/>
  <c r="Q8" i="8"/>
  <c r="R8" i="8"/>
  <c r="M12" i="15"/>
  <c r="C12" i="15"/>
  <c r="H12" i="15"/>
  <c r="O4" i="3"/>
  <c r="N4" i="6"/>
  <c r="O4" i="6"/>
  <c r="N4" i="3"/>
  <c r="P4" i="4"/>
  <c r="Q4" i="4"/>
  <c r="P63" i="4" l="1"/>
  <c r="P61" i="4"/>
  <c r="P59" i="4"/>
  <c r="P57" i="4"/>
  <c r="P55" i="4"/>
  <c r="P53" i="4"/>
  <c r="P51" i="4"/>
  <c r="P49" i="4"/>
  <c r="P47" i="4"/>
  <c r="P45" i="4"/>
  <c r="P43" i="4"/>
  <c r="P41" i="4"/>
  <c r="P39" i="4"/>
  <c r="P37" i="4"/>
  <c r="P35" i="4"/>
  <c r="P33" i="4"/>
  <c r="P31" i="4"/>
  <c r="P29" i="4"/>
  <c r="P27" i="4"/>
  <c r="P25" i="4"/>
  <c r="P23" i="4"/>
  <c r="P21" i="4"/>
  <c r="P19" i="4"/>
  <c r="P17" i="4"/>
  <c r="P15" i="4"/>
  <c r="P13" i="4"/>
  <c r="P11" i="4"/>
  <c r="P9" i="4"/>
  <c r="P62" i="4"/>
  <c r="P60" i="4"/>
  <c r="P58" i="4"/>
  <c r="P56" i="4"/>
  <c r="P54" i="4"/>
  <c r="P52" i="4"/>
  <c r="P50" i="4"/>
  <c r="P48" i="4"/>
  <c r="P46" i="4"/>
  <c r="P44" i="4"/>
  <c r="P42" i="4"/>
  <c r="P40" i="4"/>
  <c r="P38" i="4"/>
  <c r="P36" i="4"/>
  <c r="P34" i="4"/>
  <c r="P32" i="4"/>
  <c r="P30" i="4"/>
  <c r="P28" i="4"/>
  <c r="P26" i="4"/>
  <c r="P24" i="4"/>
  <c r="P22" i="4"/>
  <c r="P20" i="4"/>
  <c r="P18" i="4"/>
  <c r="P16" i="4"/>
  <c r="P14" i="4"/>
  <c r="P12" i="4"/>
  <c r="P10" i="4"/>
  <c r="N56" i="3"/>
  <c r="N54" i="3"/>
  <c r="N52" i="3"/>
  <c r="N40" i="3"/>
  <c r="N24" i="3"/>
  <c r="N19" i="3"/>
  <c r="N17" i="3"/>
  <c r="N12" i="3"/>
  <c r="N59" i="3"/>
  <c r="N47" i="3"/>
  <c r="N45" i="3"/>
  <c r="N43" i="3"/>
  <c r="N31" i="3"/>
  <c r="N15" i="3"/>
  <c r="N10" i="3"/>
  <c r="N8" i="3"/>
  <c r="N50" i="3"/>
  <c r="N38" i="3"/>
  <c r="N36" i="3"/>
  <c r="N34" i="3"/>
  <c r="N22" i="3"/>
  <c r="N46" i="3"/>
  <c r="N39" i="3"/>
  <c r="N11" i="3"/>
  <c r="N7" i="3"/>
  <c r="N57" i="3"/>
  <c r="N41" i="3"/>
  <c r="N29" i="3"/>
  <c r="N27" i="3"/>
  <c r="N25" i="3"/>
  <c r="N13" i="3"/>
  <c r="N51" i="3"/>
  <c r="N9" i="3"/>
  <c r="N60" i="3"/>
  <c r="N55" i="3"/>
  <c r="N53" i="3"/>
  <c r="N48" i="3"/>
  <c r="N32" i="3"/>
  <c r="N20" i="3"/>
  <c r="N18" i="3"/>
  <c r="N16" i="3"/>
  <c r="N44" i="3"/>
  <c r="N23" i="3"/>
  <c r="N58" i="3"/>
  <c r="N42" i="3"/>
  <c r="N37" i="3"/>
  <c r="N35" i="3"/>
  <c r="N30" i="3"/>
  <c r="N14" i="3"/>
  <c r="N61" i="3"/>
  <c r="N49" i="3"/>
  <c r="N33" i="3"/>
  <c r="N28" i="3"/>
  <c r="N26" i="3"/>
  <c r="N21" i="3"/>
  <c r="Q68" i="8"/>
  <c r="Q65" i="8"/>
  <c r="Q52" i="8"/>
  <c r="Q49" i="8"/>
  <c r="Q39" i="8"/>
  <c r="Q30" i="8"/>
  <c r="Q20" i="8"/>
  <c r="Q9" i="8"/>
  <c r="Q62" i="8"/>
  <c r="Q43" i="8"/>
  <c r="Q72" i="8"/>
  <c r="Q66" i="8"/>
  <c r="Q56" i="8"/>
  <c r="Q53" i="8"/>
  <c r="Q40" i="8"/>
  <c r="Q37" i="8"/>
  <c r="Q27" i="8"/>
  <c r="Q18" i="8"/>
  <c r="Q67" i="8"/>
  <c r="Q38" i="8"/>
  <c r="Q46" i="8"/>
  <c r="Q69" i="8"/>
  <c r="Q60" i="8"/>
  <c r="Q50" i="8"/>
  <c r="Q47" i="8"/>
  <c r="Q34" i="8"/>
  <c r="Q31" i="8"/>
  <c r="Q21" i="8"/>
  <c r="Q57" i="8"/>
  <c r="Q35" i="8"/>
  <c r="Q19" i="8"/>
  <c r="Q33" i="8"/>
  <c r="Q63" i="8"/>
  <c r="Q54" i="8"/>
  <c r="Q44" i="8"/>
  <c r="Q41" i="8"/>
  <c r="Q28" i="8"/>
  <c r="Q25" i="8"/>
  <c r="Q70" i="8"/>
  <c r="Q48" i="8"/>
  <c r="Q22" i="8"/>
  <c r="Q64" i="8"/>
  <c r="Q61" i="8"/>
  <c r="Q51" i="8"/>
  <c r="Q42" i="8"/>
  <c r="Q32" i="8"/>
  <c r="Q29" i="8"/>
  <c r="Q71" i="8"/>
  <c r="Q58" i="8"/>
  <c r="Q55" i="8"/>
  <c r="Q45" i="8"/>
  <c r="Q36" i="8"/>
  <c r="Q26" i="8"/>
  <c r="Q23" i="8"/>
  <c r="Q78" i="8"/>
  <c r="Q59" i="8"/>
  <c r="Q24" i="8"/>
  <c r="N65" i="6"/>
  <c r="N63" i="6"/>
  <c r="N61" i="6"/>
  <c r="N59" i="6"/>
  <c r="N57" i="6"/>
  <c r="N53" i="6"/>
  <c r="N49" i="6"/>
  <c r="N45" i="6"/>
  <c r="N41" i="6"/>
  <c r="N37" i="6"/>
  <c r="N33" i="6"/>
  <c r="N31" i="6"/>
  <c r="N25" i="6"/>
  <c r="N21" i="6"/>
  <c r="N17" i="6"/>
  <c r="N13" i="6"/>
  <c r="N11" i="6"/>
  <c r="N67" i="6"/>
  <c r="N55" i="6"/>
  <c r="N51" i="6"/>
  <c r="N47" i="6"/>
  <c r="N43" i="6"/>
  <c r="N39" i="6"/>
  <c r="N35" i="6"/>
  <c r="N29" i="6"/>
  <c r="N23" i="6"/>
  <c r="N19" i="6"/>
  <c r="N15" i="6"/>
  <c r="N62" i="6"/>
  <c r="N60" i="6"/>
  <c r="N58" i="6"/>
  <c r="N54" i="6"/>
  <c r="N50" i="6"/>
  <c r="N46" i="6"/>
  <c r="N40" i="6"/>
  <c r="N34" i="6"/>
  <c r="N28" i="6"/>
  <c r="N24" i="6"/>
  <c r="N16" i="6"/>
  <c r="N14" i="6"/>
  <c r="N64" i="6"/>
  <c r="N44" i="6"/>
  <c r="N36" i="6"/>
  <c r="N30" i="6"/>
  <c r="N26" i="6"/>
  <c r="N20" i="6"/>
  <c r="N10" i="6"/>
  <c r="N66" i="6"/>
  <c r="N56" i="6"/>
  <c r="N52" i="6"/>
  <c r="N48" i="6"/>
  <c r="N42" i="6"/>
  <c r="N38" i="6"/>
  <c r="N32" i="6"/>
  <c r="N22" i="6"/>
  <c r="N18" i="6"/>
  <c r="N12" i="6"/>
  <c r="N27" i="6"/>
  <c r="K2" i="6"/>
  <c r="M2" i="4"/>
  <c r="H6" i="15"/>
  <c r="D2" i="5"/>
  <c r="P74" i="4"/>
  <c r="P73" i="4"/>
  <c r="P72" i="4"/>
  <c r="P71" i="4"/>
  <c r="P70" i="4"/>
  <c r="P69" i="4"/>
  <c r="P68" i="4"/>
  <c r="P67" i="4"/>
  <c r="P66" i="4"/>
  <c r="P65" i="4"/>
  <c r="P64" i="4"/>
  <c r="O74" i="4"/>
  <c r="O73" i="4"/>
  <c r="O72" i="4"/>
  <c r="O71" i="4"/>
  <c r="O70" i="4"/>
  <c r="O69" i="4"/>
  <c r="O68" i="4"/>
  <c r="O67" i="4"/>
  <c r="O66" i="4"/>
  <c r="O65" i="4"/>
  <c r="O64" i="4"/>
  <c r="O8" i="4"/>
  <c r="O7" i="4"/>
  <c r="O6" i="4"/>
  <c r="O5" i="4"/>
  <c r="M5" i="3"/>
  <c r="M5" i="6"/>
  <c r="N74" i="3"/>
  <c r="M74" i="3"/>
  <c r="N73" i="3"/>
  <c r="M73" i="3"/>
  <c r="N72" i="3"/>
  <c r="M72" i="3"/>
  <c r="N71" i="3"/>
  <c r="M71" i="3"/>
  <c r="N70" i="3"/>
  <c r="M70" i="3"/>
  <c r="N69" i="3"/>
  <c r="M69" i="3"/>
  <c r="N68" i="3"/>
  <c r="M68" i="3"/>
  <c r="N67" i="3"/>
  <c r="M67" i="3"/>
  <c r="N66" i="3"/>
  <c r="M66" i="3"/>
  <c r="N65" i="3"/>
  <c r="M65" i="3"/>
  <c r="N64" i="3"/>
  <c r="M64" i="3"/>
  <c r="M63" i="3"/>
  <c r="M62" i="3"/>
  <c r="M6" i="3"/>
  <c r="M4" i="3"/>
  <c r="M74" i="6"/>
  <c r="M73" i="6"/>
  <c r="M72" i="6"/>
  <c r="M71" i="6"/>
  <c r="M70" i="6"/>
  <c r="M69" i="6"/>
  <c r="M68" i="6"/>
  <c r="M9" i="6"/>
  <c r="M8" i="6"/>
  <c r="M7" i="6"/>
  <c r="M6" i="6"/>
  <c r="N74" i="6"/>
  <c r="N73" i="6"/>
  <c r="N72" i="6"/>
  <c r="N71" i="6"/>
  <c r="N70" i="6"/>
  <c r="N69" i="6"/>
  <c r="N68" i="6"/>
  <c r="N9" i="6"/>
  <c r="M4" i="6"/>
  <c r="O4" i="4" l="1"/>
  <c r="P8" i="4"/>
  <c r="P6" i="4"/>
  <c r="N5" i="3"/>
  <c r="N7" i="6"/>
  <c r="P7" i="4"/>
  <c r="P5" i="4"/>
  <c r="N63" i="3"/>
  <c r="N8" i="6"/>
  <c r="N5" i="6"/>
  <c r="N6" i="6"/>
  <c r="N62" i="3"/>
  <c r="N6" i="3"/>
  <c r="F33" i="1" l="1"/>
  <c r="E34" i="1" s="1"/>
  <c r="I26" i="1"/>
  <c r="F17" i="1" l="1"/>
  <c r="E18" i="1" s="1"/>
  <c r="I10" i="1"/>
  <c r="I32" i="1" l="1"/>
  <c r="I31" i="1"/>
  <c r="I30" i="1"/>
  <c r="I29" i="1"/>
  <c r="I28" i="1"/>
  <c r="I27" i="1"/>
  <c r="I16" i="1"/>
  <c r="I15" i="1"/>
  <c r="I14" i="1"/>
  <c r="I13" i="1"/>
  <c r="I12" i="1"/>
  <c r="I11" i="1"/>
  <c r="I9" i="8"/>
  <c r="J9" i="8" s="1"/>
  <c r="P10" i="8"/>
  <c r="Q13" i="8"/>
  <c r="Q14" i="8"/>
  <c r="Q15" i="8"/>
  <c r="Q16" i="8"/>
  <c r="Q17" i="8"/>
  <c r="Q73" i="8"/>
  <c r="Q74" i="8"/>
  <c r="Q75" i="8"/>
  <c r="Q76" i="8"/>
  <c r="Q77" i="8"/>
  <c r="I33" i="1" l="1"/>
  <c r="H35" i="1" s="1"/>
  <c r="I17" i="1"/>
  <c r="H19" i="1" s="1"/>
  <c r="H21" i="1" s="1"/>
  <c r="Q12" i="8"/>
  <c r="Q11" i="8"/>
  <c r="Q10" i="8"/>
  <c r="P76" i="8"/>
  <c r="P75" i="8"/>
  <c r="P74" i="8"/>
  <c r="P73" i="8"/>
  <c r="P17" i="8"/>
  <c r="P16" i="8"/>
  <c r="P15" i="8"/>
  <c r="P14" i="8"/>
  <c r="P13" i="8"/>
  <c r="P12" i="8"/>
  <c r="P11" i="8"/>
  <c r="F18" i="15"/>
  <c r="G18" i="15" s="1"/>
  <c r="P2" i="4"/>
  <c r="N2" i="3"/>
  <c r="N2" i="6"/>
  <c r="Q2" i="8"/>
  <c r="P5" i="15"/>
  <c r="P4" i="15"/>
  <c r="L5" i="8"/>
  <c r="L4" i="8"/>
  <c r="P8" i="8" l="1"/>
  <c r="N26" i="15" l="1"/>
  <c r="M26" i="15"/>
  <c r="P27" i="15" s="1"/>
  <c r="P25" i="15"/>
  <c r="Q25" i="15" s="1"/>
  <c r="P24" i="15"/>
  <c r="Q24" i="15" s="1"/>
  <c r="P23" i="15"/>
  <c r="Q23" i="15" s="1"/>
  <c r="P22" i="15"/>
  <c r="Q22" i="15" s="1"/>
  <c r="P21" i="15"/>
  <c r="Q21" i="15" s="1"/>
  <c r="P20" i="15"/>
  <c r="Q20" i="15" s="1"/>
  <c r="P19" i="15"/>
  <c r="Q19" i="15" s="1"/>
  <c r="P18" i="15"/>
  <c r="Q18" i="15" s="1"/>
  <c r="P17" i="15"/>
  <c r="Q17" i="15" s="1"/>
  <c r="P16" i="15"/>
  <c r="Q16" i="15" s="1"/>
  <c r="P15" i="15"/>
  <c r="Q15" i="15" s="1"/>
  <c r="P14" i="15"/>
  <c r="I26" i="15"/>
  <c r="H26" i="15"/>
  <c r="K27" i="15" s="1"/>
  <c r="K25" i="15"/>
  <c r="L25" i="15" s="1"/>
  <c r="K24" i="15"/>
  <c r="L24" i="15" s="1"/>
  <c r="K23" i="15"/>
  <c r="L23" i="15" s="1"/>
  <c r="K22" i="15"/>
  <c r="L22" i="15" s="1"/>
  <c r="K21" i="15"/>
  <c r="L21" i="15" s="1"/>
  <c r="K20" i="15"/>
  <c r="L20" i="15" s="1"/>
  <c r="K19" i="15"/>
  <c r="L19" i="15" s="1"/>
  <c r="K18" i="15"/>
  <c r="L18" i="15" s="1"/>
  <c r="K17" i="15"/>
  <c r="L17" i="15" s="1"/>
  <c r="K16" i="15"/>
  <c r="L16" i="15" s="1"/>
  <c r="K15" i="15"/>
  <c r="L15" i="15" s="1"/>
  <c r="K14" i="15"/>
  <c r="D26" i="15"/>
  <c r="F15" i="15"/>
  <c r="G15" i="15" s="1"/>
  <c r="F16" i="15"/>
  <c r="G16" i="15" s="1"/>
  <c r="F17" i="15"/>
  <c r="G17" i="15" s="1"/>
  <c r="F19" i="15"/>
  <c r="G19" i="15" s="1"/>
  <c r="F20" i="15"/>
  <c r="G20" i="15" s="1"/>
  <c r="F21" i="15"/>
  <c r="G21" i="15" s="1"/>
  <c r="F22" i="15"/>
  <c r="G22" i="15" s="1"/>
  <c r="F23" i="15"/>
  <c r="G23" i="15" s="1"/>
  <c r="F24" i="15"/>
  <c r="G24" i="15" s="1"/>
  <c r="F25" i="15"/>
  <c r="G25" i="15" s="1"/>
  <c r="I6" i="4"/>
  <c r="I7" i="4"/>
  <c r="I8" i="4"/>
  <c r="I64" i="4"/>
  <c r="I65" i="4"/>
  <c r="I66" i="4"/>
  <c r="I67" i="4"/>
  <c r="I68" i="4"/>
  <c r="I69" i="4"/>
  <c r="I70" i="4"/>
  <c r="I71" i="4"/>
  <c r="I72" i="4"/>
  <c r="I73" i="4"/>
  <c r="I74" i="4"/>
  <c r="I5" i="4"/>
  <c r="I6" i="3"/>
  <c r="I62" i="3"/>
  <c r="I63" i="3"/>
  <c r="I64" i="3"/>
  <c r="I65" i="3"/>
  <c r="I66" i="3"/>
  <c r="I67" i="3"/>
  <c r="I68" i="3"/>
  <c r="I69" i="3"/>
  <c r="I70" i="3"/>
  <c r="I71" i="3"/>
  <c r="I72" i="3"/>
  <c r="I73" i="3"/>
  <c r="I74" i="3"/>
  <c r="I5" i="3"/>
  <c r="I6" i="6"/>
  <c r="I7" i="6"/>
  <c r="I8" i="6"/>
  <c r="I9" i="6"/>
  <c r="I68" i="6"/>
  <c r="I69" i="6"/>
  <c r="I70" i="6"/>
  <c r="I71" i="6"/>
  <c r="I72" i="6"/>
  <c r="I73" i="6"/>
  <c r="I74" i="6"/>
  <c r="I5" i="6"/>
  <c r="L10" i="8"/>
  <c r="L11" i="8"/>
  <c r="L12" i="8"/>
  <c r="L13" i="8"/>
  <c r="L14" i="8"/>
  <c r="L15" i="8"/>
  <c r="L16" i="8"/>
  <c r="L17" i="8"/>
  <c r="L73" i="8"/>
  <c r="L74" i="8"/>
  <c r="L75" i="8"/>
  <c r="L76" i="8"/>
  <c r="L77" i="8"/>
  <c r="L78" i="8"/>
  <c r="L9" i="8"/>
  <c r="I10" i="8"/>
  <c r="J10" i="8" s="1"/>
  <c r="I11" i="8"/>
  <c r="J11" i="8" s="1"/>
  <c r="I12" i="8"/>
  <c r="J12" i="8" s="1"/>
  <c r="I13" i="8"/>
  <c r="J13" i="8" s="1"/>
  <c r="I14" i="8"/>
  <c r="J14" i="8" s="1"/>
  <c r="I15" i="8"/>
  <c r="J15" i="8" s="1"/>
  <c r="I16" i="8"/>
  <c r="J16" i="8" s="1"/>
  <c r="I17" i="8"/>
  <c r="J17" i="8" s="1"/>
  <c r="I73" i="8"/>
  <c r="J73" i="8" s="1"/>
  <c r="I74" i="8"/>
  <c r="J74" i="8" s="1"/>
  <c r="I75" i="8"/>
  <c r="J75" i="8" s="1"/>
  <c r="I76" i="8"/>
  <c r="J76" i="8" s="1"/>
  <c r="I77" i="8"/>
  <c r="J77" i="8" s="1"/>
  <c r="I78" i="8"/>
  <c r="J78" i="8" s="1"/>
  <c r="F26" i="15" l="1"/>
  <c r="I75" i="4"/>
  <c r="I75" i="3"/>
  <c r="K26" i="15"/>
  <c r="P26" i="15"/>
  <c r="L79" i="8"/>
  <c r="I77" i="6" s="1"/>
  <c r="E38" i="1"/>
  <c r="G26" i="15"/>
  <c r="I75" i="6"/>
  <c r="Q14" i="15"/>
  <c r="Q26" i="15" s="1"/>
  <c r="L14" i="15"/>
  <c r="L26" i="15" s="1"/>
  <c r="J79" i="8"/>
  <c r="I79" i="8"/>
  <c r="C3" i="5" l="1"/>
  <c r="D6" i="5" s="1"/>
  <c r="C5" i="5"/>
  <c r="I79" i="6"/>
  <c r="C4" i="5" s="1"/>
  <c r="G2" i="5" l="1"/>
  <c r="D7" i="5"/>
  <c r="D8" i="5" s="1"/>
</calcChain>
</file>

<file path=xl/sharedStrings.xml><?xml version="1.0" encoding="utf-8"?>
<sst xmlns="http://schemas.openxmlformats.org/spreadsheetml/2006/main" count="201" uniqueCount="106">
  <si>
    <t>第１表(２）</t>
    <rPh sb="0" eb="1">
      <t>ダイ</t>
    </rPh>
    <rPh sb="2" eb="3">
      <t>ヒョウ</t>
    </rPh>
    <phoneticPr fontId="1"/>
  </si>
  <si>
    <t>報告期限日(I1セルの日付より算出)</t>
    <rPh sb="0" eb="5">
      <t>ホウコクキゲンビ</t>
    </rPh>
    <rPh sb="11" eb="13">
      <t>ヒヅケ</t>
    </rPh>
    <rPh sb="15" eb="17">
      <t>サンシュツ</t>
    </rPh>
    <phoneticPr fontId="1"/>
  </si>
  <si>
    <t>指定旧供給地点における旧簡易ガスみなしガス小売事業者のシェア報告書</t>
    <rPh sb="0" eb="5">
      <t>シテイキュウキョウキュウ</t>
    </rPh>
    <rPh sb="5" eb="7">
      <t>チテン</t>
    </rPh>
    <rPh sb="11" eb="12">
      <t>キュウ</t>
    </rPh>
    <rPh sb="12" eb="14">
      <t>カンイ</t>
    </rPh>
    <rPh sb="21" eb="23">
      <t>コウリ</t>
    </rPh>
    <rPh sb="23" eb="26">
      <t>ジギョウシャ</t>
    </rPh>
    <rPh sb="30" eb="33">
      <t>ホウコクショ</t>
    </rPh>
    <phoneticPr fontId="1"/>
  </si>
  <si>
    <t>みなしガス小売事業者名</t>
    <rPh sb="5" eb="7">
      <t>コウリ</t>
    </rPh>
    <phoneticPr fontId="1"/>
  </si>
  <si>
    <t>（指定旧供給地点の名称</t>
    <rPh sb="1" eb="3">
      <t>シテイ</t>
    </rPh>
    <rPh sb="3" eb="4">
      <t>キュウ</t>
    </rPh>
    <rPh sb="4" eb="6">
      <t>キョウキュウ</t>
    </rPh>
    <rPh sb="6" eb="8">
      <t>チテン</t>
    </rPh>
    <rPh sb="9" eb="11">
      <t>メイショウ</t>
    </rPh>
    <phoneticPr fontId="1"/>
  </si>
  <si>
    <t>集合住宅の供給地点数</t>
    <phoneticPr fontId="1"/>
  </si>
  <si>
    <t>指定旧供給地点数</t>
    <rPh sb="0" eb="2">
      <t>シテイ</t>
    </rPh>
    <rPh sb="2" eb="3">
      <t>キュウ</t>
    </rPh>
    <rPh sb="3" eb="5">
      <t>キョウキュウ</t>
    </rPh>
    <rPh sb="5" eb="7">
      <t>チテン</t>
    </rPh>
    <rPh sb="7" eb="8">
      <t>スウ</t>
    </rPh>
    <phoneticPr fontId="1"/>
  </si>
  <si>
    <t>係数</t>
    <rPh sb="0" eb="2">
      <t>ケイスウ</t>
    </rPh>
    <phoneticPr fontId="1"/>
  </si>
  <si>
    <t>補正後指定旧供給地点数</t>
    <rPh sb="0" eb="2">
      <t>ホセイ</t>
    </rPh>
    <rPh sb="2" eb="3">
      <t>ゴ</t>
    </rPh>
    <rPh sb="3" eb="5">
      <t>シテイ</t>
    </rPh>
    <rPh sb="5" eb="6">
      <t>キュウ</t>
    </rPh>
    <rPh sb="6" eb="8">
      <t>キョウキュウ</t>
    </rPh>
    <rPh sb="8" eb="10">
      <t>チテン</t>
    </rPh>
    <rPh sb="10" eb="11">
      <t>スウ</t>
    </rPh>
    <phoneticPr fontId="1"/>
  </si>
  <si>
    <t>指定旧供給地点数（1）</t>
    <rPh sb="0" eb="2">
      <t>シテイ</t>
    </rPh>
    <rPh sb="2" eb="3">
      <t>キュウ</t>
    </rPh>
    <rPh sb="3" eb="5">
      <t>キョウキュウ</t>
    </rPh>
    <rPh sb="5" eb="7">
      <t>チテン</t>
    </rPh>
    <rPh sb="7" eb="8">
      <t>カズ</t>
    </rPh>
    <phoneticPr fontId="1"/>
  </si>
  <si>
    <t>－</t>
    <phoneticPr fontId="1"/>
  </si>
  <si>
    <t>自社又は関係会社による他燃料供給地点数</t>
    <rPh sb="0" eb="2">
      <t>ジシャ</t>
    </rPh>
    <rPh sb="2" eb="3">
      <t>マタ</t>
    </rPh>
    <rPh sb="4" eb="6">
      <t>カンケイ</t>
    </rPh>
    <rPh sb="11" eb="12">
      <t>タ</t>
    </rPh>
    <rPh sb="12" eb="14">
      <t>ネンリョウ</t>
    </rPh>
    <rPh sb="14" eb="16">
      <t>キョウキュウ</t>
    </rPh>
    <rPh sb="16" eb="18">
      <t>チテン</t>
    </rPh>
    <rPh sb="18" eb="19">
      <t>カズ</t>
    </rPh>
    <phoneticPr fontId="1"/>
  </si>
  <si>
    <t>自社又は関係会社による他燃料供給地点数（2）</t>
    <rPh sb="0" eb="2">
      <t>ジシャ</t>
    </rPh>
    <rPh sb="2" eb="3">
      <t>マタ</t>
    </rPh>
    <rPh sb="4" eb="6">
      <t>カンケイ</t>
    </rPh>
    <rPh sb="6" eb="7">
      <t>カイ</t>
    </rPh>
    <rPh sb="7" eb="8">
      <t>シャ</t>
    </rPh>
    <rPh sb="11" eb="12">
      <t>タ</t>
    </rPh>
    <rPh sb="12" eb="14">
      <t>ネンリョウ</t>
    </rPh>
    <rPh sb="14" eb="16">
      <t>キョウキュウ</t>
    </rPh>
    <rPh sb="16" eb="18">
      <t>チテン</t>
    </rPh>
    <rPh sb="18" eb="19">
      <t>カズ</t>
    </rPh>
    <phoneticPr fontId="1"/>
  </si>
  <si>
    <t>消費機器調査済件数</t>
    <rPh sb="0" eb="2">
      <t>ショウヒ</t>
    </rPh>
    <rPh sb="2" eb="4">
      <t>キキ</t>
    </rPh>
    <rPh sb="4" eb="6">
      <t>チョウサ</t>
    </rPh>
    <rPh sb="6" eb="7">
      <t>スミ</t>
    </rPh>
    <rPh sb="7" eb="9">
      <t>ケンスウ</t>
    </rPh>
    <phoneticPr fontId="1"/>
  </si>
  <si>
    <t xml:space="preserve">厨房＋給湯＋暖房 </t>
    <rPh sb="0" eb="2">
      <t>チュウボウ</t>
    </rPh>
    <rPh sb="3" eb="5">
      <t>キュウトウ</t>
    </rPh>
    <rPh sb="6" eb="8">
      <t>ダンボウ</t>
    </rPh>
    <phoneticPr fontId="1"/>
  </si>
  <si>
    <t xml:space="preserve">厨房＋給湯 </t>
    <rPh sb="0" eb="2">
      <t>チュウボウ</t>
    </rPh>
    <rPh sb="3" eb="5">
      <t>キュウトウ</t>
    </rPh>
    <phoneticPr fontId="1"/>
  </si>
  <si>
    <t xml:space="preserve">厨房＋暖房 </t>
    <rPh sb="0" eb="2">
      <t>チュウボウ</t>
    </rPh>
    <rPh sb="3" eb="5">
      <t>ダンボウ</t>
    </rPh>
    <phoneticPr fontId="1"/>
  </si>
  <si>
    <t xml:space="preserve">給湯＋暖房 </t>
    <rPh sb="0" eb="2">
      <t>キュウトウ</t>
    </rPh>
    <rPh sb="3" eb="5">
      <t>ダンボウ</t>
    </rPh>
    <phoneticPr fontId="1"/>
  </si>
  <si>
    <t xml:space="preserve">厨房のみ </t>
    <rPh sb="0" eb="2">
      <t>チュウボウ</t>
    </rPh>
    <phoneticPr fontId="1"/>
  </si>
  <si>
    <t xml:space="preserve">給湯のみ </t>
    <rPh sb="0" eb="2">
      <t>キュウトウ</t>
    </rPh>
    <phoneticPr fontId="1"/>
  </si>
  <si>
    <t xml:space="preserve">暖房のみ </t>
    <rPh sb="0" eb="2">
      <t>ダンボウ</t>
    </rPh>
    <phoneticPr fontId="1"/>
  </si>
  <si>
    <t>消費機器調査済件数　計</t>
    <rPh sb="0" eb="2">
      <t>ショウヒ</t>
    </rPh>
    <rPh sb="2" eb="4">
      <t>キキ</t>
    </rPh>
    <rPh sb="4" eb="6">
      <t>チョウサ</t>
    </rPh>
    <rPh sb="6" eb="7">
      <t>ズミ</t>
    </rPh>
    <rPh sb="7" eb="9">
      <t>ケンスウ</t>
    </rPh>
    <rPh sb="10" eb="11">
      <t>ケイ</t>
    </rPh>
    <phoneticPr fontId="1"/>
  </si>
  <si>
    <t>（3）</t>
    <phoneticPr fontId="1"/>
  </si>
  <si>
    <t>（4）</t>
    <phoneticPr fontId="1"/>
  </si>
  <si>
    <t>消費機器未調査件数（5）＝（2）-（3）</t>
    <rPh sb="0" eb="2">
      <t>ショウヒ</t>
    </rPh>
    <rPh sb="2" eb="4">
      <t>キキ</t>
    </rPh>
    <rPh sb="4" eb="7">
      <t>ミチョウサ</t>
    </rPh>
    <rPh sb="7" eb="9">
      <t>ケンスウ</t>
    </rPh>
    <phoneticPr fontId="1"/>
  </si>
  <si>
    <t>－</t>
  </si>
  <si>
    <t>合計（6）＝（4）+（5）</t>
    <rPh sb="0" eb="2">
      <t>ゴウケイ</t>
    </rPh>
    <phoneticPr fontId="1"/>
  </si>
  <si>
    <t>空き地及び空き家の数（7）</t>
    <rPh sb="0" eb="1">
      <t>ア</t>
    </rPh>
    <rPh sb="2" eb="3">
      <t>チ</t>
    </rPh>
    <rPh sb="3" eb="4">
      <t>オヨ</t>
    </rPh>
    <rPh sb="5" eb="6">
      <t>ア</t>
    </rPh>
    <rPh sb="7" eb="8">
      <t>イエ</t>
    </rPh>
    <rPh sb="9" eb="10">
      <t>カズ</t>
    </rPh>
    <phoneticPr fontId="1"/>
  </si>
  <si>
    <t>報告すべき指定旧供給地点数（補正後総数）
（8）＝（1）-（6）-（7）</t>
    <rPh sb="0" eb="2">
      <t>ホウコク</t>
    </rPh>
    <rPh sb="5" eb="7">
      <t>シテイ</t>
    </rPh>
    <rPh sb="7" eb="8">
      <t>キュウ</t>
    </rPh>
    <rPh sb="8" eb="10">
      <t>キョウキュウ</t>
    </rPh>
    <rPh sb="10" eb="12">
      <t>チテン</t>
    </rPh>
    <rPh sb="12" eb="13">
      <t>カズ</t>
    </rPh>
    <rPh sb="14" eb="16">
      <t>ホセイ</t>
    </rPh>
    <rPh sb="16" eb="17">
      <t>ゴ</t>
    </rPh>
    <rPh sb="17" eb="19">
      <t>ソウスウ</t>
    </rPh>
    <phoneticPr fontId="1"/>
  </si>
  <si>
    <t>集合住宅の調定件数</t>
    <phoneticPr fontId="1"/>
  </si>
  <si>
    <t>調定件数</t>
    <rPh sb="0" eb="2">
      <t>チョウテイ</t>
    </rPh>
    <rPh sb="2" eb="4">
      <t>ケンスウ</t>
    </rPh>
    <phoneticPr fontId="1"/>
  </si>
  <si>
    <t>補正後調定件数</t>
    <rPh sb="0" eb="2">
      <t>ホセイ</t>
    </rPh>
    <rPh sb="2" eb="3">
      <t>ゴ</t>
    </rPh>
    <rPh sb="3" eb="5">
      <t>チョウテイ</t>
    </rPh>
    <rPh sb="5" eb="7">
      <t>ケンスウ</t>
    </rPh>
    <phoneticPr fontId="1"/>
  </si>
  <si>
    <t>家庭用調定件数（9）</t>
    <rPh sb="0" eb="3">
      <t>カテイヨウ</t>
    </rPh>
    <rPh sb="3" eb="5">
      <t>チョウテイ</t>
    </rPh>
    <rPh sb="5" eb="7">
      <t>ケンスウ</t>
    </rPh>
    <phoneticPr fontId="1"/>
  </si>
  <si>
    <t>（10）</t>
    <phoneticPr fontId="1"/>
  </si>
  <si>
    <t>（11）</t>
    <phoneticPr fontId="1"/>
  </si>
  <si>
    <t>消費機器未調査件数（12）＝（9）-（10）</t>
    <rPh sb="0" eb="2">
      <t>ショウヒ</t>
    </rPh>
    <rPh sb="2" eb="4">
      <t>キキ</t>
    </rPh>
    <rPh sb="4" eb="7">
      <t>ミチョウサ</t>
    </rPh>
    <rPh sb="7" eb="9">
      <t>ケンスウ</t>
    </rPh>
    <phoneticPr fontId="1"/>
  </si>
  <si>
    <t>家庭用調定件数（補正後総数）
（13）＝（11）+（12）</t>
    <rPh sb="0" eb="3">
      <t>カテイヨウ</t>
    </rPh>
    <rPh sb="3" eb="5">
      <t>チョウテイ</t>
    </rPh>
    <rPh sb="5" eb="7">
      <t>ケンスウ</t>
    </rPh>
    <rPh sb="8" eb="10">
      <t>ホセイ</t>
    </rPh>
    <rPh sb="10" eb="11">
      <t>ゴ</t>
    </rPh>
    <rPh sb="11" eb="13">
      <t>ソウスウ</t>
    </rPh>
    <phoneticPr fontId="1"/>
  </si>
  <si>
    <t>３．旧簡易ガスみなしガス小売事業者のシェア</t>
    <rPh sb="2" eb="3">
      <t>キュウ</t>
    </rPh>
    <rPh sb="3" eb="5">
      <t>カンイ</t>
    </rPh>
    <rPh sb="12" eb="14">
      <t>コウリ</t>
    </rPh>
    <rPh sb="14" eb="17">
      <t>ジギョウシャ</t>
    </rPh>
    <phoneticPr fontId="1"/>
  </si>
  <si>
    <t>（14）＝（13）／（8）</t>
    <phoneticPr fontId="1"/>
  </si>
  <si>
    <t>第２表</t>
    <rPh sb="0" eb="1">
      <t>ダイ</t>
    </rPh>
    <rPh sb="2" eb="3">
      <t>ヒョウ</t>
    </rPh>
    <phoneticPr fontId="1"/>
  </si>
  <si>
    <t>消費機器調査チェックリスト要否</t>
    <rPh sb="0" eb="4">
      <t>ショウヒキキ</t>
    </rPh>
    <rPh sb="4" eb="6">
      <t>チョウサ</t>
    </rPh>
    <rPh sb="13" eb="15">
      <t>ヨウヒ</t>
    </rPh>
    <phoneticPr fontId="1"/>
  </si>
  <si>
    <t>指定旧供給地点における需要獲得・離脱等報告書</t>
    <rPh sb="0" eb="5">
      <t>シテイキュウキョウキュウ</t>
    </rPh>
    <rPh sb="5" eb="7">
      <t>チテン</t>
    </rPh>
    <rPh sb="11" eb="13">
      <t>ジュヨウ</t>
    </rPh>
    <rPh sb="13" eb="15">
      <t>カクトク</t>
    </rPh>
    <rPh sb="16" eb="18">
      <t>リダツ</t>
    </rPh>
    <rPh sb="18" eb="19">
      <t>トウ</t>
    </rPh>
    <rPh sb="19" eb="22">
      <t>ホウコクショ</t>
    </rPh>
    <phoneticPr fontId="1"/>
  </si>
  <si>
    <t>（指定旧供給地点の名称</t>
    <phoneticPr fontId="1"/>
  </si>
  <si>
    <t>１．（１）新築物件（獲得件数）</t>
    <rPh sb="5" eb="7">
      <t>シンチク</t>
    </rPh>
    <rPh sb="7" eb="9">
      <t>ブッケン</t>
    </rPh>
    <rPh sb="10" eb="12">
      <t>カクトク</t>
    </rPh>
    <rPh sb="12" eb="14">
      <t>ケンスウ</t>
    </rPh>
    <phoneticPr fontId="1"/>
  </si>
  <si>
    <t>（竣工分）</t>
    <rPh sb="1" eb="3">
      <t>シュンコウ</t>
    </rPh>
    <rPh sb="3" eb="4">
      <t>ブン</t>
    </rPh>
    <phoneticPr fontId="1"/>
  </si>
  <si>
    <t>番号</t>
    <rPh sb="0" eb="2">
      <t>バンゴウ</t>
    </rPh>
    <phoneticPr fontId="1"/>
  </si>
  <si>
    <t>所在地</t>
    <rPh sb="0" eb="3">
      <t>ショザイチ</t>
    </rPh>
    <phoneticPr fontId="1"/>
  </si>
  <si>
    <t>用途</t>
    <rPh sb="0" eb="2">
      <t>ヨウト</t>
    </rPh>
    <phoneticPr fontId="1"/>
  </si>
  <si>
    <t>獲得戸数</t>
    <rPh sb="0" eb="2">
      <t>カクトク</t>
    </rPh>
    <rPh sb="2" eb="4">
      <t>コスウ</t>
    </rPh>
    <phoneticPr fontId="1"/>
  </si>
  <si>
    <t>補正後
獲得戸数</t>
    <rPh sb="0" eb="2">
      <t>ホセイ</t>
    </rPh>
    <rPh sb="2" eb="3">
      <t>ゴ</t>
    </rPh>
    <rPh sb="4" eb="6">
      <t>カクトク</t>
    </rPh>
    <rPh sb="6" eb="8">
      <t>コスウ</t>
    </rPh>
    <phoneticPr fontId="1"/>
  </si>
  <si>
    <t>補正後獲得戸数から導き出される部分不獲得戸数</t>
    <phoneticPr fontId="1"/>
  </si>
  <si>
    <t>部分不獲得が自社又は関係会社が供給する他燃料に係るものか否か</t>
    <phoneticPr fontId="1"/>
  </si>
  <si>
    <t>補正後部分不獲得戸数</t>
    <rPh sb="0" eb="3">
      <t>ホセイゴ</t>
    </rPh>
    <rPh sb="3" eb="5">
      <t>ブブン</t>
    </rPh>
    <rPh sb="5" eb="6">
      <t>フ</t>
    </rPh>
    <rPh sb="6" eb="8">
      <t>カクトク</t>
    </rPh>
    <rPh sb="8" eb="10">
      <t>コスウ</t>
    </rPh>
    <phoneticPr fontId="1"/>
  </si>
  <si>
    <t>竣工年月</t>
    <rPh sb="0" eb="2">
      <t>シュンコウ</t>
    </rPh>
    <rPh sb="2" eb="4">
      <t>ネンゲツ</t>
    </rPh>
    <phoneticPr fontId="1"/>
  </si>
  <si>
    <t>備考</t>
    <rPh sb="0" eb="2">
      <t>ビコウ</t>
    </rPh>
    <phoneticPr fontId="1"/>
  </si>
  <si>
    <t>重複チェック</t>
    <rPh sb="0" eb="2">
      <t>チョウフク</t>
    </rPh>
    <phoneticPr fontId="1"/>
  </si>
  <si>
    <t>期間内チェック</t>
    <rPh sb="0" eb="2">
      <t>キカン</t>
    </rPh>
    <rPh sb="2" eb="3">
      <t>ナイ</t>
    </rPh>
    <phoneticPr fontId="1"/>
  </si>
  <si>
    <t>都道府県・市区町村</t>
    <rPh sb="0" eb="4">
      <t>トドウフケン</t>
    </rPh>
    <rPh sb="5" eb="7">
      <t>シク</t>
    </rPh>
    <rPh sb="7" eb="9">
      <t>チョウソン</t>
    </rPh>
    <phoneticPr fontId="1"/>
  </si>
  <si>
    <t>字町名</t>
    <rPh sb="0" eb="1">
      <t>アザ</t>
    </rPh>
    <rPh sb="1" eb="3">
      <t>チョウメイ</t>
    </rPh>
    <phoneticPr fontId="1"/>
  </si>
  <si>
    <t>番地</t>
    <rPh sb="0" eb="2">
      <t>バンチ</t>
    </rPh>
    <phoneticPr fontId="1"/>
  </si>
  <si>
    <t>計</t>
    <rPh sb="0" eb="1">
      <t>ケイ</t>
    </rPh>
    <phoneticPr fontId="1"/>
  </si>
  <si>
    <t>１．（２）新築物件（不獲得件数）</t>
    <rPh sb="5" eb="7">
      <t>シンチク</t>
    </rPh>
    <rPh sb="7" eb="9">
      <t>ブッケン</t>
    </rPh>
    <rPh sb="10" eb="11">
      <t>フ</t>
    </rPh>
    <rPh sb="11" eb="13">
      <t>カクトク</t>
    </rPh>
    <rPh sb="13" eb="15">
      <t>ケンスウ</t>
    </rPh>
    <phoneticPr fontId="1"/>
  </si>
  <si>
    <t>他燃料採用戸数</t>
    <rPh sb="0" eb="1">
      <t>タ</t>
    </rPh>
    <rPh sb="1" eb="3">
      <t>ネンリョウ</t>
    </rPh>
    <rPh sb="3" eb="5">
      <t>サイヨウ</t>
    </rPh>
    <rPh sb="5" eb="7">
      <t>コスウ</t>
    </rPh>
    <phoneticPr fontId="1"/>
  </si>
  <si>
    <t>補正後他燃料採用戸数</t>
    <rPh sb="0" eb="3">
      <t>ホセイゴ</t>
    </rPh>
    <rPh sb="3" eb="4">
      <t>タ</t>
    </rPh>
    <rPh sb="4" eb="6">
      <t>ネンリョウ</t>
    </rPh>
    <rPh sb="6" eb="8">
      <t>サイヨウ</t>
    </rPh>
    <rPh sb="8" eb="10">
      <t>コスウ</t>
    </rPh>
    <phoneticPr fontId="1"/>
  </si>
  <si>
    <t>補正後部分不獲得戸数（第２表１（１）より）</t>
    <rPh sb="0" eb="3">
      <t>ホセイゴ</t>
    </rPh>
    <rPh sb="3" eb="5">
      <t>ブブン</t>
    </rPh>
    <rPh sb="5" eb="6">
      <t>フ</t>
    </rPh>
    <rPh sb="6" eb="8">
      <t>カクトク</t>
    </rPh>
    <rPh sb="8" eb="10">
      <t>コスウ</t>
    </rPh>
    <rPh sb="11" eb="12">
      <t>ダイ</t>
    </rPh>
    <rPh sb="13" eb="14">
      <t>ヒョウ</t>
    </rPh>
    <phoneticPr fontId="1"/>
  </si>
  <si>
    <t>新築不獲得物件　合計</t>
    <rPh sb="0" eb="2">
      <t>シンチク</t>
    </rPh>
    <rPh sb="2" eb="3">
      <t>フ</t>
    </rPh>
    <rPh sb="3" eb="5">
      <t>カクトク</t>
    </rPh>
    <rPh sb="5" eb="7">
      <t>ブッケン</t>
    </rPh>
    <rPh sb="8" eb="10">
      <t>ゴウケイ</t>
    </rPh>
    <phoneticPr fontId="1"/>
  </si>
  <si>
    <t>２．（１）既築物件（獲得件数）</t>
    <rPh sb="5" eb="7">
      <t>キチク</t>
    </rPh>
    <rPh sb="7" eb="9">
      <t>ブッケン</t>
    </rPh>
    <rPh sb="10" eb="12">
      <t>カクトク</t>
    </rPh>
    <rPh sb="12" eb="14">
      <t>ケンスウ</t>
    </rPh>
    <phoneticPr fontId="1"/>
  </si>
  <si>
    <t>補正後
獲得戸数</t>
    <rPh sb="0" eb="3">
      <t>ホセイゴ</t>
    </rPh>
    <rPh sb="4" eb="6">
      <t>カクトク</t>
    </rPh>
    <rPh sb="6" eb="8">
      <t>コスウ</t>
    </rPh>
    <phoneticPr fontId="1"/>
  </si>
  <si>
    <t>獲得年月
（メーター取付年月）</t>
    <rPh sb="0" eb="2">
      <t>カクトク</t>
    </rPh>
    <rPh sb="2" eb="4">
      <t>ネンゲツ</t>
    </rPh>
    <rPh sb="10" eb="11">
      <t>ト</t>
    </rPh>
    <rPh sb="11" eb="12">
      <t>ツ</t>
    </rPh>
    <rPh sb="12" eb="14">
      <t>ネンゲツ</t>
    </rPh>
    <phoneticPr fontId="1"/>
  </si>
  <si>
    <t>２．（２）既築物件（他燃料への離脱件数）</t>
    <rPh sb="5" eb="7">
      <t>キチク</t>
    </rPh>
    <rPh sb="7" eb="9">
      <t>ブッケン</t>
    </rPh>
    <rPh sb="10" eb="11">
      <t>タ</t>
    </rPh>
    <rPh sb="11" eb="13">
      <t>ネンリョウ</t>
    </rPh>
    <rPh sb="15" eb="17">
      <t>リダツ</t>
    </rPh>
    <rPh sb="17" eb="19">
      <t>ケンスウ</t>
    </rPh>
    <phoneticPr fontId="1"/>
  </si>
  <si>
    <t>離脱戸数</t>
    <rPh sb="0" eb="2">
      <t>リダツ</t>
    </rPh>
    <rPh sb="2" eb="4">
      <t>コスウ</t>
    </rPh>
    <phoneticPr fontId="1"/>
  </si>
  <si>
    <t>補正後
離脱戸数</t>
    <rPh sb="0" eb="3">
      <t>ホセイゴ</t>
    </rPh>
    <rPh sb="4" eb="6">
      <t>リダツ</t>
    </rPh>
    <rPh sb="6" eb="8">
      <t>コスウ</t>
    </rPh>
    <phoneticPr fontId="1"/>
  </si>
  <si>
    <t>離脱先
他燃料</t>
    <rPh sb="0" eb="2">
      <t>リダツ</t>
    </rPh>
    <rPh sb="2" eb="3">
      <t>サキ</t>
    </rPh>
    <rPh sb="4" eb="5">
      <t>タ</t>
    </rPh>
    <rPh sb="5" eb="7">
      <t>ネンリョウ</t>
    </rPh>
    <phoneticPr fontId="1"/>
  </si>
  <si>
    <t>判断根拠</t>
    <rPh sb="0" eb="2">
      <t>ハンダン</t>
    </rPh>
    <rPh sb="2" eb="4">
      <t>コンキョ</t>
    </rPh>
    <phoneticPr fontId="1"/>
  </si>
  <si>
    <t>離脱年月</t>
    <rPh sb="0" eb="2">
      <t>リダツ</t>
    </rPh>
    <rPh sb="2" eb="4">
      <t>ネンゲツ</t>
    </rPh>
    <phoneticPr fontId="1"/>
  </si>
  <si>
    <t>スイッチ率（（Ａ＋Ｂ）／報告すべき指定旧供給地点数）</t>
    <rPh sb="4" eb="5">
      <t>リツ</t>
    </rPh>
    <phoneticPr fontId="1"/>
  </si>
  <si>
    <t>３．合計</t>
    <rPh sb="2" eb="4">
      <t>ゴウケイ</t>
    </rPh>
    <phoneticPr fontId="1"/>
  </si>
  <si>
    <t>旧簡易ガス供給採用件数（Ａ）</t>
    <rPh sb="0" eb="1">
      <t>キュウ</t>
    </rPh>
    <rPh sb="1" eb="3">
      <t>カンイ</t>
    </rPh>
    <rPh sb="5" eb="7">
      <t>キョウキュウ</t>
    </rPh>
    <rPh sb="7" eb="9">
      <t>サイヨウ</t>
    </rPh>
    <rPh sb="9" eb="11">
      <t>ケンスウ</t>
    </rPh>
    <phoneticPr fontId="1"/>
  </si>
  <si>
    <t>他燃料採用件数（Ｂ）</t>
    <rPh sb="0" eb="1">
      <t>タ</t>
    </rPh>
    <rPh sb="1" eb="3">
      <t>ネンリョウ</t>
    </rPh>
    <rPh sb="3" eb="5">
      <t>サイヨウ</t>
    </rPh>
    <rPh sb="5" eb="7">
      <t>ケンスウ</t>
    </rPh>
    <phoneticPr fontId="1"/>
  </si>
  <si>
    <t>旧簡易ガスみなしガス小売事業者のシェア（Ｃ）</t>
    <rPh sb="0" eb="1">
      <t>キュウ</t>
    </rPh>
    <rPh sb="1" eb="3">
      <t>カンイ</t>
    </rPh>
    <rPh sb="10" eb="12">
      <t>コウリ</t>
    </rPh>
    <rPh sb="12" eb="15">
      <t>ジギョウシャ</t>
    </rPh>
    <phoneticPr fontId="1"/>
  </si>
  <si>
    <t>（Ａ）÷0.5×１／２</t>
    <phoneticPr fontId="1"/>
  </si>
  <si>
    <t>（Ｄ）</t>
    <phoneticPr fontId="1"/>
  </si>
  <si>
    <t>（Ｂ）÷（Ｃ）</t>
    <phoneticPr fontId="1"/>
  </si>
  <si>
    <t>（Ｅ）</t>
    <phoneticPr fontId="1"/>
  </si>
  <si>
    <t>結果</t>
    <rPh sb="0" eb="2">
      <t>ケッカ</t>
    </rPh>
    <phoneticPr fontId="1"/>
  </si>
  <si>
    <t>第３表</t>
    <rPh sb="0" eb="1">
      <t>ダイ</t>
    </rPh>
    <rPh sb="2" eb="3">
      <t>ヒョウ</t>
    </rPh>
    <phoneticPr fontId="1"/>
  </si>
  <si>
    <t>指定旧供給地点におけるガス販売量・契約件数等報告書</t>
    <rPh sb="0" eb="5">
      <t>シテイキュウキョウキュウ</t>
    </rPh>
    <rPh sb="5" eb="7">
      <t>チテン</t>
    </rPh>
    <rPh sb="13" eb="16">
      <t>ハンバイリョウ</t>
    </rPh>
    <rPh sb="17" eb="19">
      <t>ケイヤク</t>
    </rPh>
    <rPh sb="19" eb="21">
      <t>ケンスウ</t>
    </rPh>
    <rPh sb="21" eb="22">
      <t>トウ</t>
    </rPh>
    <rPh sb="22" eb="25">
      <t>ホウコクショ</t>
    </rPh>
    <phoneticPr fontId="1"/>
  </si>
  <si>
    <t>１．指定旧供給地点における契約件数</t>
    <rPh sb="2" eb="7">
      <t>シテイキュウキョウキュウ</t>
    </rPh>
    <rPh sb="7" eb="9">
      <t>チテン</t>
    </rPh>
    <rPh sb="13" eb="15">
      <t>ケイヤク</t>
    </rPh>
    <rPh sb="15" eb="17">
      <t>ケンスウ</t>
    </rPh>
    <phoneticPr fontId="1"/>
  </si>
  <si>
    <t>自由料金メニューによる契約件数</t>
    <rPh sb="11" eb="13">
      <t>ケイヤク</t>
    </rPh>
    <phoneticPr fontId="1"/>
  </si>
  <si>
    <t>件</t>
    <rPh sb="0" eb="1">
      <t>ケン</t>
    </rPh>
    <phoneticPr fontId="1"/>
  </si>
  <si>
    <t>指定旧供給地点小売供給約款による契約件数</t>
    <rPh sb="0" eb="5">
      <t>シテイキュウキョウキュウ</t>
    </rPh>
    <rPh sb="5" eb="7">
      <t>チテン</t>
    </rPh>
    <rPh sb="7" eb="9">
      <t>コウリ</t>
    </rPh>
    <rPh sb="9" eb="11">
      <t>キョウキュウ</t>
    </rPh>
    <rPh sb="11" eb="13">
      <t>ヤッカン</t>
    </rPh>
    <rPh sb="16" eb="18">
      <t>ケイヤク</t>
    </rPh>
    <phoneticPr fontId="1"/>
  </si>
  <si>
    <t>２．指定旧供給地点におけるガス販売量、販売額等</t>
    <rPh sb="2" eb="7">
      <t>シテイキュウキョウキュウ</t>
    </rPh>
    <rPh sb="7" eb="9">
      <t>チテン</t>
    </rPh>
    <rPh sb="15" eb="18">
      <t>ハンバイリョウ</t>
    </rPh>
    <rPh sb="19" eb="22">
      <t>ハンバイガク</t>
    </rPh>
    <rPh sb="22" eb="23">
      <t>トウ</t>
    </rPh>
    <phoneticPr fontId="1"/>
  </si>
  <si>
    <t>ガス販売量
（㎥）(1)</t>
    <rPh sb="2" eb="5">
      <t>ハンバイリョウ</t>
    </rPh>
    <phoneticPr fontId="1"/>
  </si>
  <si>
    <t>販売額
（円）(2)</t>
    <rPh sb="0" eb="3">
      <t>ハンバイガク</t>
    </rPh>
    <rPh sb="5" eb="6">
      <t>エン</t>
    </rPh>
    <phoneticPr fontId="1"/>
  </si>
  <si>
    <t>原料費調整単位額
（円/㎥）(3)</t>
    <rPh sb="2" eb="3">
      <t>ヒ</t>
    </rPh>
    <rPh sb="3" eb="5">
      <t>チョウセイ</t>
    </rPh>
    <rPh sb="5" eb="7">
      <t>タンイ</t>
    </rPh>
    <phoneticPr fontId="1"/>
  </si>
  <si>
    <t>原料費調整額
（円）
（(4)＝(1)×(3)）</t>
    <rPh sb="2" eb="3">
      <t>ヒ</t>
    </rPh>
    <rPh sb="3" eb="5">
      <t>チョウセイ</t>
    </rPh>
    <phoneticPr fontId="1"/>
  </si>
  <si>
    <t>補正後販売額
（円）
((5)＝(2)-(4))</t>
    <rPh sb="3" eb="6">
      <t>ハンバイガク</t>
    </rPh>
    <phoneticPr fontId="1"/>
  </si>
  <si>
    <t>―</t>
    <phoneticPr fontId="1"/>
  </si>
  <si>
    <t>平均
単価</t>
    <rPh sb="0" eb="2">
      <t>ヘイキン</t>
    </rPh>
    <rPh sb="3" eb="5">
      <t>タンカ</t>
    </rPh>
    <phoneticPr fontId="1"/>
  </si>
  <si>
    <t>（円/ｍ3）</t>
    <phoneticPr fontId="1"/>
  </si>
  <si>
    <t>（円/ｍ3）</t>
  </si>
  <si>
    <t>１．指定旧供給地点数</t>
    <rPh sb="2" eb="4">
      <t>シテイ</t>
    </rPh>
    <rPh sb="4" eb="5">
      <t>キュウ</t>
    </rPh>
    <rPh sb="5" eb="7">
      <t>キョウキュウ</t>
    </rPh>
    <rPh sb="7" eb="9">
      <t>チテン</t>
    </rPh>
    <rPh sb="9" eb="10">
      <t>カズ</t>
    </rPh>
    <phoneticPr fontId="1"/>
  </si>
  <si>
    <t>殿</t>
    <rPh sb="0" eb="1">
      <t>トノ</t>
    </rPh>
    <phoneticPr fontId="1"/>
  </si>
  <si>
    <t>２．家庭用調定件数</t>
    <rPh sb="2" eb="5">
      <t>カテイヨウ</t>
    </rPh>
    <rPh sb="5" eb="7">
      <t>チョウテイ</t>
    </rPh>
    <rPh sb="7" eb="9">
      <t>ケンスウ</t>
    </rPh>
    <phoneticPr fontId="1"/>
  </si>
  <si>
    <t>近畿経済産業局長</t>
  </si>
  <si>
    <t>2025/5/○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</si>
</sst>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_ "/>
    <numFmt numFmtId="177" formatCode="0.0_ "/>
    <numFmt numFmtId="178" formatCode="#,##0_ "/>
    <numFmt numFmtId="179" formatCode="#,##0.0_ "/>
    <numFmt numFmtId="180" formatCode="0.0%"/>
    <numFmt numFmtId="181" formatCode="#,##0.0_);[Red]\(#,##0.0\)"/>
    <numFmt numFmtId="182" formatCode="#,##0.00_ "/>
    <numFmt numFmtId="183" formatCode="#,##0.0000000_ "/>
    <numFmt numFmtId="184" formatCode="[$-411]ggge&quot;年&quot;m&quot;月&quot;d&quot;日&quot;;@"/>
    <numFmt numFmtId="185" formatCode="@&quot;）&quot;"/>
    <numFmt numFmtId="186" formatCode="m&quot;月&quot;d&quot;日&quot;;@"/>
    <numFmt numFmtId="187" formatCode="[$]ggge&quot;年&quot;m&quot;月&quot;d&quot;日&quot;;@" x16r2:formatCode16="[$-ja-JP-x-gannen]ggge&quot;年&quot;m&quot;月&quot;d&quot;日&quot;;@"/>
    <numFmt numFmtId="188" formatCode="@\ &quot;殿&quot;"/>
    <numFmt numFmtId="189" formatCode="[$]ggge&quot;年&quot;m&quot;月&quot;;@" x16r2:formatCode16="[$-ja-JP-x-gannen]ggge&quot;年&quot;m&quot;月&quot;;@"/>
    <numFmt numFmtId="190" formatCode="[$-411]ge\.m\.d;@"/>
  </numFmts>
  <fonts count="18" x14ac:knownFonts="1">
    <font>
      <sz val="11"/>
      <color theme="1"/>
      <name val="ＭＳ Ｐゴシック"/>
      <family val="2"/>
      <charset val="128"/>
      <scheme val="minor"/>
    </font>
    <font>
      <sz val="6"/>
      <name val="ＭＳ Ｐゴシック"/>
      <family val="2"/>
      <charset val="128"/>
      <scheme val="minor"/>
    </font>
    <font>
      <b/>
      <u/>
      <sz val="11"/>
      <color theme="1"/>
      <name val="ＭＳ 明朝"/>
      <family val="1"/>
      <charset val="128"/>
    </font>
    <font>
      <sz val="11"/>
      <color theme="1"/>
      <name val="ＭＳ 明朝"/>
      <family val="1"/>
      <charset val="128"/>
    </font>
    <font>
      <b/>
      <sz val="11"/>
      <color rgb="FFFF0000"/>
      <name val="ＭＳ 明朝"/>
      <family val="1"/>
      <charset val="128"/>
    </font>
    <font>
      <sz val="11"/>
      <name val="ＭＳ 明朝"/>
      <family val="1"/>
      <charset val="128"/>
    </font>
    <font>
      <b/>
      <sz val="11"/>
      <color theme="0"/>
      <name val="ＭＳ 明朝"/>
      <family val="1"/>
      <charset val="128"/>
    </font>
    <font>
      <u/>
      <sz val="11"/>
      <color theme="1"/>
      <name val="ＭＳ 明朝"/>
      <family val="1"/>
      <charset val="128"/>
    </font>
    <font>
      <sz val="11"/>
      <color theme="1"/>
      <name val="ＭＳ Ｐゴシック"/>
      <family val="2"/>
      <charset val="128"/>
      <scheme val="minor"/>
    </font>
    <font>
      <sz val="12"/>
      <color rgb="FFFF0000"/>
      <name val="ＭＳ 明朝"/>
      <family val="1"/>
      <charset val="128"/>
    </font>
    <font>
      <sz val="12"/>
      <color theme="1"/>
      <name val="ＭＳ 明朝"/>
      <family val="1"/>
      <charset val="128"/>
    </font>
    <font>
      <b/>
      <sz val="14"/>
      <color theme="1"/>
      <name val="Meiryo UI"/>
      <family val="3"/>
      <charset val="128"/>
    </font>
    <font>
      <b/>
      <sz val="11"/>
      <color theme="4" tint="-0.249977111117893"/>
      <name val="Meiryo UI"/>
      <family val="3"/>
      <charset val="128"/>
    </font>
    <font>
      <sz val="11"/>
      <color theme="1"/>
      <name val="Meiryo UI"/>
      <family val="3"/>
      <charset val="128"/>
    </font>
    <font>
      <b/>
      <sz val="11"/>
      <color theme="1"/>
      <name val="Meiryo UI"/>
      <family val="3"/>
      <charset val="128"/>
    </font>
    <font>
      <b/>
      <sz val="11"/>
      <color theme="1"/>
      <name val="ＭＳ 明朝"/>
      <family val="1"/>
      <charset val="128"/>
    </font>
    <font>
      <sz val="10"/>
      <color theme="1"/>
      <name val="Arial"/>
      <family val="2"/>
    </font>
    <font>
      <b/>
      <sz val="10"/>
      <color theme="1"/>
      <name val="ＭＳ Ｐゴシック"/>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9" tint="0.59999389629810485"/>
        <bgColor indexed="64"/>
      </patternFill>
    </fill>
  </fills>
  <borders count="35">
    <border>
      <left/>
      <right/>
      <top/>
      <bottom/>
      <diagonal/>
    </border>
    <border>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style="thin">
        <color auto="1"/>
      </right>
      <top style="hair">
        <color auto="1"/>
      </top>
      <bottom/>
      <diagonal/>
    </border>
    <border>
      <left style="thin">
        <color auto="1"/>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indexed="64"/>
      </left>
      <right style="thin">
        <color auto="1"/>
      </right>
      <top style="thin">
        <color indexed="64"/>
      </top>
      <bottom style="dashed">
        <color auto="1"/>
      </bottom>
      <diagonal/>
    </border>
    <border>
      <left style="thin">
        <color auto="1"/>
      </left>
      <right/>
      <top style="thin">
        <color indexed="64"/>
      </top>
      <bottom style="dashed">
        <color auto="1"/>
      </bottom>
      <diagonal/>
    </border>
    <border>
      <left style="thin">
        <color indexed="64"/>
      </left>
      <right style="thin">
        <color auto="1"/>
      </right>
      <top/>
      <bottom style="thin">
        <color indexed="64"/>
      </bottom>
      <diagonal/>
    </border>
    <border>
      <left style="thin">
        <color indexed="64"/>
      </left>
      <right style="thin">
        <color auto="1"/>
      </right>
      <top style="dashed">
        <color auto="1"/>
      </top>
      <bottom style="thin">
        <color indexed="64"/>
      </bottom>
      <diagonal/>
    </border>
    <border>
      <left style="thin">
        <color auto="1"/>
      </left>
      <right/>
      <top style="dashed">
        <color auto="1"/>
      </top>
      <bottom style="thin">
        <color indexed="64"/>
      </bottom>
      <diagonal/>
    </border>
    <border>
      <left style="thin">
        <color indexed="64"/>
      </left>
      <right style="hair">
        <color auto="1"/>
      </right>
      <top style="thin">
        <color indexed="64"/>
      </top>
      <bottom style="thin">
        <color auto="1"/>
      </bottom>
      <diagonal/>
    </border>
    <border>
      <left style="hair">
        <color auto="1"/>
      </left>
      <right style="hair">
        <color auto="1"/>
      </right>
      <top style="thin">
        <color indexed="64"/>
      </top>
      <bottom style="thin">
        <color auto="1"/>
      </bottom>
      <diagonal/>
    </border>
    <border>
      <left style="hair">
        <color auto="1"/>
      </left>
      <right/>
      <top style="thin">
        <color indexed="64"/>
      </top>
      <bottom style="thin">
        <color auto="1"/>
      </bottom>
      <diagonal/>
    </border>
    <border>
      <left/>
      <right/>
      <top style="thin">
        <color indexed="64"/>
      </top>
      <bottom style="dashed">
        <color auto="1"/>
      </bottom>
      <diagonal/>
    </border>
    <border>
      <left/>
      <right style="hair">
        <color auto="1"/>
      </right>
      <top style="thin">
        <color indexed="64"/>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s>
  <cellStyleXfs count="3">
    <xf numFmtId="0" fontId="0" fillId="0" borderId="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cellStyleXfs>
  <cellXfs count="225">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176" fontId="3" fillId="0" borderId="0" xfId="0" applyNumberFormat="1" applyFont="1">
      <alignment vertical="center"/>
    </xf>
    <xf numFmtId="177" fontId="3" fillId="0" borderId="0" xfId="0" applyNumberFormat="1" applyFont="1" applyAlignment="1">
      <alignment horizontal="center" vertical="center"/>
    </xf>
    <xf numFmtId="177" fontId="3" fillId="0" borderId="0" xfId="0" applyNumberFormat="1" applyFont="1">
      <alignment vertical="center"/>
    </xf>
    <xf numFmtId="0" fontId="3" fillId="0" borderId="0" xfId="0" applyFont="1" applyAlignment="1">
      <alignment horizontal="right" vertical="center"/>
    </xf>
    <xf numFmtId="0" fontId="3" fillId="2" borderId="0" xfId="0" applyFont="1" applyFill="1">
      <alignment vertical="center"/>
    </xf>
    <xf numFmtId="0" fontId="2" fillId="0" borderId="0" xfId="0" applyFont="1">
      <alignment vertical="center"/>
    </xf>
    <xf numFmtId="0" fontId="7" fillId="0" borderId="0" xfId="0" applyFont="1" applyAlignment="1">
      <alignment horizontal="center" vertical="center"/>
    </xf>
    <xf numFmtId="0" fontId="3" fillId="0" borderId="1" xfId="0" applyFont="1" applyBorder="1" applyAlignment="1">
      <alignment horizontal="center" vertical="center"/>
    </xf>
    <xf numFmtId="0" fontId="3" fillId="0" borderId="20" xfId="0" applyFont="1" applyBorder="1" applyAlignment="1">
      <alignment horizontal="center" vertical="center"/>
    </xf>
    <xf numFmtId="177" fontId="4" fillId="0" borderId="0" xfId="0" applyNumberFormat="1" applyFont="1" applyAlignment="1">
      <alignment horizontal="right" vertical="center"/>
    </xf>
    <xf numFmtId="0" fontId="4" fillId="0" borderId="0" xfId="0" applyFont="1" applyAlignment="1">
      <alignment horizontal="right" vertical="center"/>
    </xf>
    <xf numFmtId="0" fontId="3" fillId="0" borderId="21" xfId="0" applyFont="1" applyBorder="1" applyAlignment="1">
      <alignment horizontal="center" vertical="center"/>
    </xf>
    <xf numFmtId="177" fontId="3" fillId="0" borderId="3" xfId="0" applyNumberFormat="1" applyFont="1" applyBorder="1" applyAlignment="1">
      <alignment horizontal="center" vertical="center"/>
    </xf>
    <xf numFmtId="177" fontId="3" fillId="0" borderId="3" xfId="0" applyNumberFormat="1" applyFont="1" applyBorder="1" applyAlignment="1">
      <alignment horizontal="center" vertical="center" shrinkToFit="1"/>
    </xf>
    <xf numFmtId="0" fontId="3" fillId="0" borderId="5" xfId="0" applyFont="1" applyBorder="1" applyAlignment="1">
      <alignment horizontal="center" vertical="center" shrinkToFit="1"/>
    </xf>
    <xf numFmtId="0" fontId="3" fillId="0" borderId="8" xfId="0" applyFont="1" applyBorder="1">
      <alignment vertical="center"/>
    </xf>
    <xf numFmtId="177" fontId="3" fillId="0" borderId="11"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9" fontId="3" fillId="0" borderId="10" xfId="0" applyNumberFormat="1" applyFont="1" applyBorder="1" applyAlignment="1">
      <alignment vertical="center" shrinkToFit="1"/>
    </xf>
    <xf numFmtId="0" fontId="3" fillId="0" borderId="13" xfId="0" applyFont="1" applyBorder="1">
      <alignment vertical="center"/>
    </xf>
    <xf numFmtId="177" fontId="3" fillId="0" borderId="13" xfId="0" applyNumberFormat="1" applyFont="1" applyBorder="1" applyAlignment="1">
      <alignment horizontal="center" vertical="center" shrinkToFit="1"/>
    </xf>
    <xf numFmtId="177" fontId="3" fillId="0" borderId="14" xfId="0" applyNumberFormat="1" applyFont="1" applyBorder="1" applyAlignment="1">
      <alignment horizontal="center" vertical="center" shrinkToFit="1"/>
    </xf>
    <xf numFmtId="179" fontId="3" fillId="0" borderId="15" xfId="0" applyNumberFormat="1" applyFont="1" applyBorder="1" applyAlignment="1">
      <alignment vertical="center" shrinkToFit="1"/>
    </xf>
    <xf numFmtId="0" fontId="3" fillId="0" borderId="16" xfId="0" applyFont="1" applyBorder="1">
      <alignment vertical="center"/>
    </xf>
    <xf numFmtId="177" fontId="3" fillId="0" borderId="16"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9" fontId="3" fillId="0" borderId="18" xfId="0" applyNumberFormat="1" applyFont="1" applyBorder="1" applyAlignment="1">
      <alignment vertical="center" shrinkToFit="1"/>
    </xf>
    <xf numFmtId="0" fontId="3" fillId="0" borderId="6" xfId="0" applyFont="1" applyBorder="1">
      <alignment vertical="center"/>
    </xf>
    <xf numFmtId="49" fontId="3" fillId="0" borderId="20" xfId="0" applyNumberFormat="1" applyFont="1" applyBorder="1" applyAlignment="1">
      <alignment horizontal="center" vertical="center"/>
    </xf>
    <xf numFmtId="178" fontId="3" fillId="0" borderId="6" xfId="0" applyNumberFormat="1" applyFont="1" applyBorder="1" applyAlignment="1">
      <alignment vertical="center" shrinkToFit="1"/>
    </xf>
    <xf numFmtId="177" fontId="3" fillId="0" borderId="21" xfId="0" applyNumberFormat="1" applyFont="1" applyBorder="1" applyAlignment="1">
      <alignment horizontal="center" vertical="center" shrinkToFit="1"/>
    </xf>
    <xf numFmtId="49" fontId="3" fillId="0" borderId="5" xfId="0" applyNumberFormat="1" applyFont="1" applyBorder="1" applyAlignment="1">
      <alignment horizontal="center" vertical="center" shrinkToFit="1"/>
    </xf>
    <xf numFmtId="179" fontId="3" fillId="0" borderId="6" xfId="0" applyNumberFormat="1" applyFont="1" applyBorder="1" applyAlignment="1">
      <alignment vertical="center" shrinkToFit="1"/>
    </xf>
    <xf numFmtId="177" fontId="3" fillId="0" borderId="22" xfId="0" applyNumberFormat="1" applyFont="1" applyBorder="1" applyAlignment="1">
      <alignment horizontal="center" vertical="center" shrinkToFit="1"/>
    </xf>
    <xf numFmtId="177" fontId="3" fillId="0" borderId="5" xfId="0" applyNumberFormat="1" applyFont="1" applyBorder="1" applyAlignment="1">
      <alignment horizontal="center" vertical="center" shrinkToFit="1"/>
    </xf>
    <xf numFmtId="0" fontId="3" fillId="0" borderId="21" xfId="0" applyFont="1" applyBorder="1" applyAlignment="1">
      <alignment horizontal="center" vertical="center" wrapText="1"/>
    </xf>
    <xf numFmtId="0" fontId="3" fillId="0" borderId="0" xfId="0" applyFont="1" applyAlignment="1">
      <alignment horizontal="left" vertical="center"/>
    </xf>
    <xf numFmtId="177" fontId="3" fillId="0" borderId="4" xfId="0" applyNumberFormat="1" applyFont="1" applyBorder="1" applyAlignment="1">
      <alignment horizontal="center" vertical="center" shrinkToFit="1"/>
    </xf>
    <xf numFmtId="0" fontId="3" fillId="0" borderId="20" xfId="0" applyFont="1" applyBorder="1" applyAlignment="1">
      <alignment horizontal="center" vertical="center" shrinkToFit="1"/>
    </xf>
    <xf numFmtId="177" fontId="3" fillId="0" borderId="12" xfId="0" applyNumberFormat="1" applyFont="1" applyBorder="1" applyAlignment="1">
      <alignment horizontal="center" vertical="center" shrinkToFit="1"/>
    </xf>
    <xf numFmtId="0" fontId="3" fillId="0" borderId="0" xfId="0" applyFont="1" applyAlignment="1">
      <alignment vertical="center" wrapText="1"/>
    </xf>
    <xf numFmtId="9" fontId="3" fillId="0" borderId="0" xfId="0" applyNumberFormat="1" applyFont="1">
      <alignment vertical="center"/>
    </xf>
    <xf numFmtId="0" fontId="3" fillId="0" borderId="0" xfId="0" applyFont="1" applyAlignment="1">
      <alignment vertical="top" wrapText="1"/>
    </xf>
    <xf numFmtId="0" fontId="3" fillId="0" borderId="26" xfId="0" applyFont="1" applyBorder="1" applyAlignment="1">
      <alignment horizontal="center" vertical="center" shrinkToFit="1"/>
    </xf>
    <xf numFmtId="0" fontId="3" fillId="0" borderId="26" xfId="0" applyFont="1" applyBorder="1" applyAlignment="1">
      <alignment horizontal="center" vertical="center"/>
    </xf>
    <xf numFmtId="0" fontId="3" fillId="0" borderId="25" xfId="0" applyFont="1" applyBorder="1" applyAlignment="1">
      <alignment horizontal="center" vertical="center" shrinkToFit="1"/>
    </xf>
    <xf numFmtId="179" fontId="3" fillId="0" borderId="25" xfId="0" applyNumberFormat="1" applyFont="1" applyBorder="1" applyAlignment="1">
      <alignment vertical="center" shrinkToFit="1"/>
    </xf>
    <xf numFmtId="0" fontId="3" fillId="0" borderId="21" xfId="0" applyFont="1" applyBorder="1" applyAlignment="1">
      <alignment horizontal="center" vertical="center" shrinkToFit="1"/>
    </xf>
    <xf numFmtId="178" fontId="3" fillId="0" borderId="21" xfId="0" applyNumberFormat="1" applyFont="1" applyBorder="1" applyAlignment="1">
      <alignment vertical="center" shrinkToFit="1"/>
    </xf>
    <xf numFmtId="179" fontId="3" fillId="0" borderId="21" xfId="0" applyNumberFormat="1" applyFont="1" applyBorder="1" applyAlignment="1">
      <alignment vertical="center" shrinkToFit="1"/>
    </xf>
    <xf numFmtId="179" fontId="3" fillId="0" borderId="21" xfId="0" applyNumberFormat="1" applyFont="1" applyBorder="1" applyAlignment="1">
      <alignment horizontal="center" vertical="center" shrinkToFit="1"/>
    </xf>
    <xf numFmtId="0" fontId="3" fillId="0" borderId="5" xfId="0" applyFont="1" applyBorder="1" applyAlignment="1">
      <alignment horizontal="right" vertical="center"/>
    </xf>
    <xf numFmtId="38" fontId="3" fillId="0" borderId="6" xfId="0" applyNumberFormat="1" applyFont="1" applyBorder="1" applyAlignment="1">
      <alignment horizontal="right" vertical="center"/>
    </xf>
    <xf numFmtId="0" fontId="3" fillId="0" borderId="21" xfId="0" applyFont="1" applyBorder="1">
      <alignment vertical="center"/>
    </xf>
    <xf numFmtId="178" fontId="3" fillId="0" borderId="0" xfId="0" applyNumberFormat="1" applyFont="1">
      <alignment vertical="center"/>
    </xf>
    <xf numFmtId="38" fontId="3" fillId="0" borderId="0" xfId="0" applyNumberFormat="1" applyFont="1">
      <alignment vertical="center"/>
    </xf>
    <xf numFmtId="181" fontId="3" fillId="0" borderId="6" xfId="0" applyNumberFormat="1" applyFont="1" applyBorder="1">
      <alignment vertical="center"/>
    </xf>
    <xf numFmtId="181" fontId="3" fillId="0" borderId="0" xfId="0" applyNumberFormat="1" applyFont="1">
      <alignment vertical="center"/>
    </xf>
    <xf numFmtId="178" fontId="3" fillId="0" borderId="6" xfId="0" applyNumberFormat="1" applyFont="1" applyBorder="1">
      <alignment vertical="center"/>
    </xf>
    <xf numFmtId="179" fontId="3" fillId="0" borderId="3" xfId="0" applyNumberFormat="1" applyFont="1" applyBorder="1" applyAlignment="1">
      <alignment vertical="center" shrinkToFit="1"/>
    </xf>
    <xf numFmtId="178" fontId="3" fillId="0" borderId="5" xfId="0" applyNumberFormat="1" applyFont="1" applyBorder="1" applyAlignment="1">
      <alignment vertical="center" shrinkToFit="1"/>
    </xf>
    <xf numFmtId="178" fontId="3" fillId="0" borderId="20" xfId="0" applyNumberFormat="1" applyFont="1" applyBorder="1" applyAlignment="1">
      <alignment horizontal="center" vertical="center" shrinkToFit="1"/>
    </xf>
    <xf numFmtId="178" fontId="3" fillId="0" borderId="21" xfId="0" applyNumberFormat="1" applyFont="1" applyBorder="1" applyAlignment="1">
      <alignment horizontal="center" vertical="center" shrinkToFit="1"/>
    </xf>
    <xf numFmtId="0" fontId="5" fillId="0" borderId="0" xfId="0" applyFont="1">
      <alignment vertical="center"/>
    </xf>
    <xf numFmtId="0" fontId="5" fillId="0" borderId="21" xfId="0" applyFont="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left" vertical="center"/>
    </xf>
    <xf numFmtId="0" fontId="5" fillId="0" borderId="6" xfId="0" applyFont="1" applyBorder="1">
      <alignment vertical="center"/>
    </xf>
    <xf numFmtId="178" fontId="3" fillId="0" borderId="20" xfId="0" applyNumberFormat="1" applyFont="1" applyBorder="1" applyAlignment="1">
      <alignment vertical="center" shrinkToFit="1"/>
    </xf>
    <xf numFmtId="14" fontId="3" fillId="0" borderId="0" xfId="0" applyNumberFormat="1" applyFont="1">
      <alignment vertical="center"/>
    </xf>
    <xf numFmtId="186" fontId="3" fillId="0" borderId="0" xfId="0" applyNumberFormat="1" applyFont="1">
      <alignment vertical="center"/>
    </xf>
    <xf numFmtId="14" fontId="3" fillId="0" borderId="0" xfId="0" applyNumberFormat="1" applyFont="1" applyAlignment="1">
      <alignment horizontal="center" vertical="center"/>
    </xf>
    <xf numFmtId="0" fontId="11" fillId="0" borderId="0" xfId="0" applyFont="1" applyAlignment="1">
      <alignment horizontal="center" vertical="center"/>
    </xf>
    <xf numFmtId="0" fontId="12" fillId="0" borderId="0" xfId="0" applyFont="1">
      <alignment vertical="center"/>
    </xf>
    <xf numFmtId="14" fontId="13" fillId="0" borderId="0" xfId="0" applyNumberFormat="1" applyFont="1">
      <alignment vertical="center"/>
    </xf>
    <xf numFmtId="0" fontId="13" fillId="0" borderId="0" xfId="0" applyFont="1">
      <alignment vertical="center"/>
    </xf>
    <xf numFmtId="0" fontId="14" fillId="0" borderId="0" xfId="0" applyFont="1">
      <alignment vertical="center"/>
    </xf>
    <xf numFmtId="0" fontId="9" fillId="0" borderId="0" xfId="0" applyFont="1" applyAlignment="1" applyProtection="1">
      <alignment horizontal="right" vertical="center"/>
      <protection locked="0"/>
    </xf>
    <xf numFmtId="0" fontId="15" fillId="0" borderId="0" xfId="0" applyFont="1">
      <alignment vertical="center"/>
    </xf>
    <xf numFmtId="0" fontId="16" fillId="0" borderId="0" xfId="0" applyFont="1">
      <alignment vertical="center"/>
    </xf>
    <xf numFmtId="0" fontId="17" fillId="0" borderId="0" xfId="0" applyFont="1">
      <alignment vertical="center"/>
    </xf>
    <xf numFmtId="179" fontId="5" fillId="0" borderId="25" xfId="0" applyNumberFormat="1" applyFont="1" applyBorder="1" applyAlignment="1">
      <alignment vertical="center" shrinkToFit="1"/>
    </xf>
    <xf numFmtId="179" fontId="5" fillId="0" borderId="19" xfId="0" applyNumberFormat="1" applyFont="1" applyBorder="1" applyAlignment="1">
      <alignment vertical="center" shrinkToFit="1"/>
    </xf>
    <xf numFmtId="0" fontId="3" fillId="0" borderId="21" xfId="0" applyFont="1" applyBorder="1" applyAlignment="1">
      <alignment horizontal="right" vertical="center" shrinkToFit="1"/>
    </xf>
    <xf numFmtId="0" fontId="3" fillId="3" borderId="21" xfId="0" applyFont="1" applyFill="1" applyBorder="1" applyProtection="1">
      <alignment vertical="center"/>
      <protection locked="0"/>
    </xf>
    <xf numFmtId="0" fontId="3" fillId="3" borderId="21" xfId="0" applyFont="1" applyFill="1" applyBorder="1" applyAlignment="1" applyProtection="1">
      <alignment horizontal="center" vertical="center"/>
      <protection locked="0"/>
    </xf>
    <xf numFmtId="0" fontId="5" fillId="3" borderId="25" xfId="0" applyFont="1" applyFill="1" applyBorder="1" applyAlignment="1" applyProtection="1">
      <alignment vertical="center" shrinkToFit="1"/>
      <protection locked="0"/>
    </xf>
    <xf numFmtId="49" fontId="5" fillId="3" borderId="25" xfId="0" applyNumberFormat="1" applyFont="1" applyFill="1" applyBorder="1" applyAlignment="1" applyProtection="1">
      <alignment vertical="center" shrinkToFit="1"/>
      <protection locked="0"/>
    </xf>
    <xf numFmtId="0" fontId="5" fillId="4" borderId="21" xfId="0" applyFont="1" applyFill="1" applyBorder="1" applyAlignment="1" applyProtection="1">
      <alignment vertical="center" shrinkToFit="1"/>
      <protection locked="0"/>
    </xf>
    <xf numFmtId="178" fontId="5" fillId="3" borderId="25" xfId="0" applyNumberFormat="1" applyFont="1" applyFill="1" applyBorder="1" applyAlignment="1" applyProtection="1">
      <alignment vertical="center" shrinkToFit="1"/>
      <protection locked="0"/>
    </xf>
    <xf numFmtId="0" fontId="5" fillId="4" borderId="25" xfId="0" applyFont="1" applyFill="1" applyBorder="1" applyAlignment="1" applyProtection="1">
      <alignment vertical="center" shrinkToFit="1"/>
      <protection locked="0"/>
    </xf>
    <xf numFmtId="178" fontId="5" fillId="3" borderId="21" xfId="0" applyNumberFormat="1" applyFont="1" applyFill="1" applyBorder="1" applyAlignment="1" applyProtection="1">
      <alignment vertical="center" shrinkToFit="1"/>
      <protection locked="0"/>
    </xf>
    <xf numFmtId="0" fontId="5" fillId="3" borderId="21" xfId="0" applyFont="1" applyFill="1" applyBorder="1" applyAlignment="1" applyProtection="1">
      <alignment vertical="center" shrinkToFit="1"/>
      <protection locked="0"/>
    </xf>
    <xf numFmtId="49" fontId="5" fillId="3" borderId="21" xfId="0" applyNumberFormat="1" applyFont="1" applyFill="1" applyBorder="1" applyAlignment="1" applyProtection="1">
      <alignment vertical="center" shrinkToFit="1"/>
      <protection locked="0"/>
    </xf>
    <xf numFmtId="0" fontId="5" fillId="3" borderId="3" xfId="0" applyFont="1" applyFill="1" applyBorder="1" applyAlignment="1" applyProtection="1">
      <alignment vertical="center" shrinkToFit="1"/>
      <protection locked="0"/>
    </xf>
    <xf numFmtId="49" fontId="5" fillId="3" borderId="3" xfId="0" applyNumberFormat="1" applyFont="1" applyFill="1" applyBorder="1" applyAlignment="1" applyProtection="1">
      <alignment vertical="center" shrinkToFit="1"/>
      <protection locked="0"/>
    </xf>
    <xf numFmtId="178" fontId="5" fillId="3" borderId="3" xfId="0" applyNumberFormat="1" applyFont="1" applyFill="1" applyBorder="1" applyAlignment="1" applyProtection="1">
      <alignment vertical="center" shrinkToFit="1"/>
      <protection locked="0"/>
    </xf>
    <xf numFmtId="179" fontId="5" fillId="4" borderId="19" xfId="0" applyNumberFormat="1" applyFont="1" applyFill="1" applyBorder="1" applyAlignment="1" applyProtection="1">
      <alignment vertical="center" shrinkToFit="1"/>
      <protection locked="0"/>
    </xf>
    <xf numFmtId="0" fontId="3" fillId="3" borderId="25" xfId="0" applyFont="1" applyFill="1" applyBorder="1" applyAlignment="1" applyProtection="1">
      <alignment vertical="center" shrinkToFit="1"/>
      <protection locked="0"/>
    </xf>
    <xf numFmtId="0" fontId="3" fillId="3" borderId="21" xfId="0" applyFont="1" applyFill="1" applyBorder="1" applyAlignment="1" applyProtection="1">
      <alignment vertical="center" shrinkToFit="1"/>
      <protection locked="0"/>
    </xf>
    <xf numFmtId="0" fontId="3" fillId="3" borderId="3" xfId="0" applyFont="1" applyFill="1" applyBorder="1" applyAlignment="1" applyProtection="1">
      <alignment vertical="center" shrinkToFit="1"/>
      <protection locked="0"/>
    </xf>
    <xf numFmtId="0" fontId="3" fillId="4" borderId="21" xfId="0" applyFont="1" applyFill="1" applyBorder="1" applyAlignment="1" applyProtection="1">
      <alignment vertical="center" shrinkToFit="1"/>
      <protection locked="0"/>
    </xf>
    <xf numFmtId="38" fontId="3" fillId="3" borderId="21" xfId="0" applyNumberFormat="1" applyFont="1" applyFill="1" applyBorder="1" applyAlignment="1" applyProtection="1">
      <alignment vertical="center" shrinkToFit="1"/>
      <protection locked="0"/>
    </xf>
    <xf numFmtId="0" fontId="3" fillId="4" borderId="25" xfId="0" applyFont="1" applyFill="1" applyBorder="1" applyAlignment="1" applyProtection="1">
      <alignment vertical="center" shrinkToFit="1"/>
      <protection locked="0"/>
    </xf>
    <xf numFmtId="178" fontId="3" fillId="3" borderId="25" xfId="0" applyNumberFormat="1" applyFont="1" applyFill="1" applyBorder="1" applyAlignment="1" applyProtection="1">
      <alignment vertical="center" shrinkToFit="1"/>
      <protection locked="0"/>
    </xf>
    <xf numFmtId="178" fontId="3" fillId="3" borderId="21" xfId="0" applyNumberFormat="1" applyFont="1" applyFill="1" applyBorder="1" applyAlignment="1" applyProtection="1">
      <alignment vertical="center" shrinkToFit="1"/>
      <protection locked="0"/>
    </xf>
    <xf numFmtId="178" fontId="3" fillId="3" borderId="3" xfId="0" applyNumberFormat="1" applyFont="1" applyFill="1" applyBorder="1" applyAlignment="1" applyProtection="1">
      <alignment vertical="center" shrinkToFit="1"/>
      <protection locked="0"/>
    </xf>
    <xf numFmtId="0" fontId="3" fillId="4" borderId="3" xfId="0" applyFont="1" applyFill="1" applyBorder="1" applyAlignment="1" applyProtection="1">
      <alignment vertical="center" shrinkToFit="1"/>
      <protection locked="0"/>
    </xf>
    <xf numFmtId="179" fontId="3" fillId="4" borderId="3" xfId="0" applyNumberFormat="1" applyFont="1" applyFill="1" applyBorder="1" applyAlignment="1" applyProtection="1">
      <alignment vertical="center" shrinkToFit="1"/>
      <protection locked="0"/>
    </xf>
    <xf numFmtId="179" fontId="3" fillId="4" borderId="21" xfId="0" applyNumberFormat="1" applyFont="1" applyFill="1" applyBorder="1" applyAlignment="1" applyProtection="1">
      <alignment vertical="center" shrinkToFit="1"/>
      <protection locked="0"/>
    </xf>
    <xf numFmtId="178" fontId="3" fillId="4" borderId="5" xfId="0" applyNumberFormat="1" applyFont="1" applyFill="1" applyBorder="1" applyAlignment="1" applyProtection="1">
      <alignment vertical="center" shrinkToFit="1"/>
      <protection locked="0"/>
    </xf>
    <xf numFmtId="184" fontId="10" fillId="3" borderId="0" xfId="0" applyNumberFormat="1" applyFont="1" applyFill="1" applyAlignment="1" applyProtection="1">
      <alignment horizontal="center" vertical="center"/>
      <protection locked="0"/>
    </xf>
    <xf numFmtId="0" fontId="9" fillId="0" borderId="0" xfId="0" applyFont="1" applyAlignment="1">
      <alignment horizontal="right" vertical="center"/>
    </xf>
    <xf numFmtId="189" fontId="5" fillId="3" borderId="19" xfId="0" applyNumberFormat="1" applyFont="1" applyFill="1" applyBorder="1" applyAlignment="1" applyProtection="1">
      <alignment vertical="center" shrinkToFit="1"/>
      <protection locked="0"/>
    </xf>
    <xf numFmtId="188" fontId="3" fillId="0" borderId="0" xfId="0" applyNumberFormat="1" applyFont="1" applyAlignment="1">
      <alignment horizontal="right" vertical="center"/>
    </xf>
    <xf numFmtId="189" fontId="5" fillId="3" borderId="21" xfId="0" applyNumberFormat="1" applyFont="1" applyFill="1" applyBorder="1" applyAlignment="1" applyProtection="1">
      <alignment horizontal="right" vertical="center" shrinkToFit="1"/>
      <protection locked="0"/>
    </xf>
    <xf numFmtId="187" fontId="13" fillId="0" borderId="0" xfId="0" applyNumberFormat="1" applyFont="1">
      <alignment vertical="center"/>
    </xf>
    <xf numFmtId="189" fontId="5" fillId="3" borderId="5" xfId="0" applyNumberFormat="1" applyFont="1" applyFill="1" applyBorder="1" applyAlignment="1" applyProtection="1">
      <alignment vertical="center" shrinkToFit="1"/>
      <protection locked="0"/>
    </xf>
    <xf numFmtId="184" fontId="5" fillId="0" borderId="0" xfId="0" applyNumberFormat="1" applyFont="1" applyAlignment="1">
      <alignment horizontal="right" vertical="center"/>
    </xf>
    <xf numFmtId="184" fontId="3" fillId="0" borderId="0" xfId="0" applyNumberFormat="1" applyFont="1" applyAlignment="1">
      <alignment horizontal="right" vertical="center"/>
    </xf>
    <xf numFmtId="184" fontId="3" fillId="0" borderId="21" xfId="0" applyNumberFormat="1" applyFont="1" applyBorder="1" applyAlignment="1">
      <alignment horizontal="center" vertical="center"/>
    </xf>
    <xf numFmtId="190" fontId="3" fillId="0" borderId="21" xfId="0" applyNumberFormat="1" applyFont="1" applyBorder="1" applyAlignment="1">
      <alignment horizontal="center" vertical="center"/>
    </xf>
    <xf numFmtId="14" fontId="16" fillId="0" borderId="0" xfId="0" applyNumberFormat="1" applyFont="1">
      <alignment vertical="center"/>
    </xf>
    <xf numFmtId="178" fontId="5" fillId="0" borderId="21" xfId="0" applyNumberFormat="1" applyFont="1" applyBorder="1" applyAlignment="1" applyProtection="1">
      <alignment horizontal="right" vertical="center" shrinkToFit="1"/>
      <protection locked="0"/>
    </xf>
    <xf numFmtId="38" fontId="5" fillId="0" borderId="21" xfId="2" applyFont="1" applyFill="1" applyBorder="1" applyAlignment="1" applyProtection="1">
      <alignment horizontal="right" vertical="center" shrinkToFit="1"/>
      <protection locked="0"/>
    </xf>
    <xf numFmtId="4" fontId="5" fillId="0" borderId="21" xfId="2" applyNumberFormat="1" applyFont="1" applyFill="1" applyBorder="1" applyAlignment="1" applyProtection="1">
      <alignment horizontal="right" vertical="center" shrinkToFit="1"/>
      <protection locked="0"/>
    </xf>
    <xf numFmtId="178" fontId="5" fillId="0" borderId="21" xfId="0" applyNumberFormat="1" applyFont="1" applyBorder="1" applyAlignment="1" applyProtection="1">
      <alignment vertical="center" shrinkToFit="1"/>
      <protection locked="0"/>
    </xf>
    <xf numFmtId="182" fontId="5" fillId="0" borderId="21" xfId="0" applyNumberFormat="1" applyFont="1" applyBorder="1" applyAlignment="1" applyProtection="1">
      <alignment vertical="center" shrinkToFit="1"/>
      <protection locked="0"/>
    </xf>
    <xf numFmtId="0" fontId="7" fillId="4" borderId="0" xfId="0" applyFont="1" applyFill="1" applyAlignment="1" applyProtection="1">
      <alignment horizontal="left" vertical="center"/>
      <protection locked="0"/>
    </xf>
    <xf numFmtId="14" fontId="3" fillId="0" borderId="21" xfId="0" applyNumberFormat="1" applyFont="1" applyBorder="1" applyAlignment="1">
      <alignment horizontal="center" vertical="center"/>
    </xf>
    <xf numFmtId="180" fontId="3" fillId="0" borderId="5" xfId="0" applyNumberFormat="1" applyFont="1" applyBorder="1" applyAlignment="1">
      <alignment horizontal="center" vertical="center"/>
    </xf>
    <xf numFmtId="180" fontId="3" fillId="0" borderId="6" xfId="0" applyNumberFormat="1" applyFont="1" applyBorder="1" applyAlignment="1">
      <alignment horizontal="center" vertical="center"/>
    </xf>
    <xf numFmtId="0" fontId="3" fillId="3" borderId="9"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3" borderId="15" xfId="0" applyFont="1" applyFill="1" applyBorder="1" applyAlignment="1" applyProtection="1">
      <alignment horizontal="center" vertical="center"/>
      <protection locked="0"/>
    </xf>
    <xf numFmtId="0" fontId="3" fillId="3" borderId="33" xfId="0" applyFont="1" applyFill="1" applyBorder="1" applyAlignment="1" applyProtection="1">
      <alignment horizontal="center" vertical="center"/>
      <protection locked="0"/>
    </xf>
    <xf numFmtId="0" fontId="3" fillId="3" borderId="34" xfId="0" applyFont="1" applyFill="1" applyBorder="1" applyAlignment="1" applyProtection="1">
      <alignment horizontal="center" vertical="center"/>
      <protection locked="0"/>
    </xf>
    <xf numFmtId="178" fontId="3" fillId="0" borderId="5" xfId="0" applyNumberFormat="1" applyFont="1" applyBorder="1" applyAlignment="1">
      <alignment horizontal="right" vertical="center" shrinkToFit="1"/>
    </xf>
    <xf numFmtId="178" fontId="3" fillId="0" borderId="6" xfId="0" applyNumberFormat="1" applyFont="1" applyBorder="1" applyAlignment="1">
      <alignment horizontal="right" vertical="center" shrinkToFit="1"/>
    </xf>
    <xf numFmtId="0" fontId="3" fillId="3" borderId="5"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179" fontId="3" fillId="0" borderId="5" xfId="0" applyNumberFormat="1" applyFont="1" applyBorder="1" applyAlignment="1">
      <alignment horizontal="right" vertical="center" shrinkToFit="1"/>
    </xf>
    <xf numFmtId="179" fontId="3" fillId="0" borderId="6" xfId="0" applyNumberFormat="1" applyFont="1" applyBorder="1" applyAlignment="1">
      <alignment horizontal="right" vertical="center" shrinkToFit="1"/>
    </xf>
    <xf numFmtId="0" fontId="5" fillId="0" borderId="1" xfId="0" applyFont="1" applyBorder="1" applyAlignment="1">
      <alignment horizontal="right" vertical="center"/>
    </xf>
    <xf numFmtId="0" fontId="3" fillId="0" borderId="20" xfId="0" applyFont="1" applyBorder="1" applyAlignment="1">
      <alignment horizontal="center" vertical="center"/>
    </xf>
    <xf numFmtId="185" fontId="3" fillId="3" borderId="20" xfId="0" applyNumberFormat="1" applyFont="1" applyFill="1" applyBorder="1" applyAlignment="1" applyProtection="1">
      <alignment horizontal="left" vertical="center"/>
      <protection locked="0"/>
    </xf>
    <xf numFmtId="0" fontId="3" fillId="3" borderId="1" xfId="0" applyFont="1" applyFill="1" applyBorder="1" applyAlignment="1" applyProtection="1">
      <alignment horizontal="left" vertical="center"/>
      <protection locked="0"/>
    </xf>
    <xf numFmtId="0" fontId="3" fillId="0" borderId="21" xfId="0" applyFont="1" applyBorder="1" applyAlignment="1">
      <alignment horizontal="center" vertical="center"/>
    </xf>
    <xf numFmtId="0" fontId="3" fillId="0" borderId="6" xfId="0"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177" fontId="3" fillId="0" borderId="5" xfId="0" applyNumberFormat="1" applyFont="1" applyBorder="1" applyAlignment="1">
      <alignment horizontal="center" vertical="center"/>
    </xf>
    <xf numFmtId="177" fontId="3" fillId="0" borderId="6" xfId="0" applyNumberFormat="1"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179" fontId="3" fillId="0" borderId="5" xfId="0" applyNumberFormat="1" applyFont="1" applyBorder="1" applyAlignment="1">
      <alignment horizontal="center" vertical="center" shrinkToFit="1"/>
    </xf>
    <xf numFmtId="179" fontId="3" fillId="0" borderId="6" xfId="0" applyNumberFormat="1"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4"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3" fillId="0" borderId="19" xfId="0" applyFont="1" applyBorder="1" applyAlignment="1">
      <alignment horizontal="center" vertical="center" textRotation="255" wrapText="1"/>
    </xf>
    <xf numFmtId="0" fontId="3" fillId="0" borderId="14" xfId="0" applyFont="1" applyBorder="1" applyAlignment="1">
      <alignment horizontal="left" vertical="center"/>
    </xf>
    <xf numFmtId="0" fontId="3" fillId="0" borderId="15" xfId="0" applyFont="1" applyBorder="1" applyAlignment="1">
      <alignment horizontal="left" vertical="center"/>
    </xf>
    <xf numFmtId="177" fontId="3" fillId="0" borderId="5" xfId="0" applyNumberFormat="1" applyFont="1" applyBorder="1" applyAlignment="1">
      <alignment horizontal="center" vertical="center" shrinkToFit="1"/>
    </xf>
    <xf numFmtId="177" fontId="3" fillId="0" borderId="6" xfId="0" applyNumberFormat="1" applyFont="1" applyBorder="1" applyAlignment="1">
      <alignment horizontal="center" vertical="center" shrinkToFit="1"/>
    </xf>
    <xf numFmtId="0" fontId="3" fillId="0" borderId="5" xfId="0" applyFont="1" applyBorder="1" applyAlignment="1">
      <alignment horizontal="center" vertical="center"/>
    </xf>
    <xf numFmtId="177" fontId="6" fillId="0" borderId="5" xfId="0" applyNumberFormat="1" applyFont="1" applyBorder="1" applyAlignment="1">
      <alignment horizontal="center" vertical="center" wrapText="1"/>
    </xf>
    <xf numFmtId="177" fontId="6" fillId="0" borderId="20" xfId="0" applyNumberFormat="1" applyFont="1" applyBorder="1" applyAlignment="1">
      <alignment horizontal="center" vertical="center" wrapText="1"/>
    </xf>
    <xf numFmtId="177" fontId="6" fillId="0" borderId="6" xfId="0" applyNumberFormat="1" applyFont="1" applyBorder="1" applyAlignment="1">
      <alignment horizontal="center" vertical="center" wrapText="1"/>
    </xf>
    <xf numFmtId="0" fontId="3" fillId="0" borderId="20" xfId="0" applyFont="1" applyBorder="1" applyAlignment="1">
      <alignment horizontal="center" vertical="center" shrinkToFit="1"/>
    </xf>
    <xf numFmtId="177" fontId="3" fillId="0" borderId="4" xfId="0" applyNumberFormat="1" applyFont="1" applyBorder="1" applyAlignment="1">
      <alignment horizontal="center" vertical="center" shrinkToFit="1"/>
    </xf>
    <xf numFmtId="177" fontId="3" fillId="0" borderId="2" xfId="0" applyNumberFormat="1" applyFont="1" applyBorder="1" applyAlignment="1">
      <alignment horizontal="center" vertical="center" shrinkToFit="1"/>
    </xf>
    <xf numFmtId="0" fontId="3" fillId="0" borderId="5"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5"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left"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177" fontId="3" fillId="0" borderId="5" xfId="0" applyNumberFormat="1" applyFont="1" applyBorder="1" applyAlignment="1">
      <alignment horizontal="right" vertical="center" shrinkToFit="1"/>
    </xf>
    <xf numFmtId="177" fontId="3" fillId="0" borderId="6" xfId="0" applyNumberFormat="1" applyFont="1" applyBorder="1" applyAlignment="1">
      <alignment horizontal="right" vertical="center" shrinkToFi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2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2" xfId="0" applyFont="1" applyBorder="1" applyAlignment="1">
      <alignment horizontal="center" vertical="center"/>
    </xf>
    <xf numFmtId="0" fontId="3" fillId="0" borderId="19" xfId="0" applyFont="1" applyBorder="1" applyAlignment="1">
      <alignment horizontal="center"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11" fillId="0" borderId="0" xfId="0" applyFont="1" applyAlignment="1">
      <alignment horizontal="center" vertical="center"/>
    </xf>
    <xf numFmtId="0" fontId="3" fillId="0" borderId="25" xfId="0" applyFont="1" applyBorder="1" applyAlignment="1">
      <alignment horizontal="center" vertical="center" wrapText="1"/>
    </xf>
    <xf numFmtId="0" fontId="3" fillId="0" borderId="21" xfId="0" applyFont="1" applyBorder="1" applyAlignment="1">
      <alignment horizontal="center" vertical="center" shrinkToFit="1"/>
    </xf>
    <xf numFmtId="0" fontId="3" fillId="0" borderId="25" xfId="0" applyFont="1" applyBorder="1" applyAlignment="1">
      <alignment horizontal="center" vertical="center"/>
    </xf>
    <xf numFmtId="0" fontId="3" fillId="0" borderId="24" xfId="0" applyFont="1" applyBorder="1" applyAlignment="1">
      <alignment horizontal="center" vertical="center"/>
    </xf>
    <xf numFmtId="0" fontId="3" fillId="0" borderId="31" xfId="0" applyFont="1" applyBorder="1" applyAlignment="1">
      <alignment horizontal="center" vertical="center"/>
    </xf>
    <xf numFmtId="0" fontId="3" fillId="0" borderId="1" xfId="0" applyFont="1" applyBorder="1" applyAlignment="1">
      <alignment horizontal="left" vertical="center"/>
    </xf>
    <xf numFmtId="0" fontId="3" fillId="0" borderId="23" xfId="0" applyFont="1" applyBorder="1" applyAlignment="1">
      <alignment horizontal="center" vertical="center" wrapText="1"/>
    </xf>
    <xf numFmtId="0" fontId="3" fillId="0" borderId="26" xfId="0" applyFont="1" applyBorder="1" applyAlignment="1">
      <alignment horizontal="center" vertical="center"/>
    </xf>
    <xf numFmtId="0" fontId="3" fillId="0" borderId="24" xfId="0" applyFont="1" applyBorder="1" applyAlignment="1">
      <alignment horizontal="center" vertical="center" wrapText="1"/>
    </xf>
    <xf numFmtId="0" fontId="3" fillId="0" borderId="27" xfId="0" applyFont="1" applyBorder="1" applyAlignment="1">
      <alignment horizontal="center" vertical="center"/>
    </xf>
    <xf numFmtId="0" fontId="3" fillId="0" borderId="23" xfId="0" applyFont="1" applyBorder="1" applyAlignment="1">
      <alignment horizontal="center" vertical="center"/>
    </xf>
    <xf numFmtId="0" fontId="3" fillId="0" borderId="26"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9" fontId="5" fillId="0" borderId="5" xfId="1" applyFont="1" applyFill="1" applyBorder="1" applyAlignment="1">
      <alignment horizontal="center" vertical="center"/>
    </xf>
    <xf numFmtId="9" fontId="5" fillId="0" borderId="6" xfId="1" applyFont="1" applyFill="1" applyBorder="1" applyAlignment="1">
      <alignment horizontal="center" vertical="center"/>
    </xf>
    <xf numFmtId="183" fontId="5" fillId="0" borderId="0" xfId="0" applyNumberFormat="1" applyFont="1" applyAlignment="1">
      <alignment horizontal="center" vertical="center"/>
    </xf>
    <xf numFmtId="0" fontId="7" fillId="0" borderId="0" xfId="0" applyFont="1" applyAlignment="1">
      <alignment horizontal="center" vertical="center"/>
    </xf>
    <xf numFmtId="184" fontId="3" fillId="0" borderId="1" xfId="0" applyNumberFormat="1" applyFont="1" applyBorder="1" applyAlignment="1">
      <alignment horizontal="right"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178" fontId="3" fillId="3" borderId="29" xfId="0" applyNumberFormat="1" applyFont="1" applyFill="1" applyBorder="1" applyAlignment="1" applyProtection="1">
      <alignment horizontal="right" vertical="center" shrinkToFit="1"/>
      <protection locked="0"/>
    </xf>
    <xf numFmtId="178" fontId="3" fillId="3" borderId="30" xfId="0" applyNumberFormat="1" applyFont="1" applyFill="1" applyBorder="1" applyAlignment="1" applyProtection="1">
      <alignment horizontal="right" vertical="center" shrinkToFit="1"/>
      <protection locked="0"/>
    </xf>
    <xf numFmtId="0" fontId="3" fillId="0" borderId="32" xfId="0" applyFont="1" applyBorder="1" applyAlignment="1">
      <alignment horizontal="center" vertical="center" shrinkToFit="1"/>
    </xf>
  </cellXfs>
  <cellStyles count="3">
    <cellStyle name="パーセント" xfId="1" builtinId="5"/>
    <cellStyle name="桁区切り" xfId="2" builtinId="6"/>
    <cellStyle name="標準" xfId="0" builtinId="0"/>
  </cellStyles>
  <dxfs count="9">
    <dxf>
      <fill>
        <patternFill>
          <bgColor theme="0"/>
        </patternFill>
      </fill>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s>
  <tableStyles count="0" defaultTableStyle="TableStyleMedium2" defaultPivotStyle="PivotStyleLight16"/>
  <colors>
    <mruColors>
      <color rgb="FF0098D0"/>
      <color rgb="FF99D6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17368</xdr:colOff>
      <xdr:row>38</xdr:row>
      <xdr:rowOff>163591</xdr:rowOff>
    </xdr:from>
    <xdr:to>
      <xdr:col>9</xdr:col>
      <xdr:colOff>178732</xdr:colOff>
      <xdr:row>50</xdr:row>
      <xdr:rowOff>161924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36443" y="9840991"/>
          <a:ext cx="9743514" cy="20557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備考　１　１及び２の時点は一致させること。</a:t>
          </a:r>
        </a:p>
        <a:p>
          <a:r>
            <a:rPr kumimoji="1" lang="ja-JP" altLang="en-US" sz="1100">
              <a:latin typeface="ＭＳ 明朝" panose="02020609040205080304" pitchFamily="17" charset="-128"/>
              <a:ea typeface="ＭＳ 明朝" panose="02020609040205080304" pitchFamily="17" charset="-128"/>
            </a:rPr>
            <a:t>　　　２　指定旧供給地点数（１）及び家庭用調定件数（９）の欄には、混合型の場合、集合住宅を除いた数を記入すること。</a:t>
          </a:r>
          <a:endParaRPr kumimoji="1" lang="en-US" altLang="ja-JP" sz="1100">
            <a:latin typeface="ＭＳ 明朝" panose="02020609040205080304" pitchFamily="17" charset="-128"/>
            <a:ea typeface="ＭＳ 明朝" panose="02020609040205080304" pitchFamily="17" charset="-128"/>
          </a:endParaRPr>
        </a:p>
        <a:p>
          <a:r>
            <a:rPr kumimoji="1" lang="en-US" altLang="ja-JP" sz="110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３　消費機器調査結果については、報告時点から４８ヶ月以内のものを用いること。なお、消費機器調査の結果帳票については、必</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要に応じ、提出を求めることがある。</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４　指定旧供給地点数又は家庭用調定件数を記入するに当たり、消費機器調査結果等を活用する場合には、当該調査結果の一覧を添</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付すること。</a:t>
          </a:r>
        </a:p>
        <a:p>
          <a:r>
            <a:rPr kumimoji="1" lang="ja-JP" altLang="en-US" sz="1100">
              <a:latin typeface="ＭＳ 明朝" panose="02020609040205080304" pitchFamily="17" charset="-128"/>
              <a:ea typeface="ＭＳ 明朝" panose="02020609040205080304" pitchFamily="17" charset="-128"/>
            </a:rPr>
            <a:t>　　　５　用紙の大きさは、日本産業規格Ａ４とすること。</a:t>
          </a:r>
        </a:p>
      </xdr:txBody>
    </xdr:sp>
    <xdr:clientData/>
  </xdr:twoCellAnchor>
  <xdr:twoCellAnchor>
    <xdr:from>
      <xdr:col>15</xdr:col>
      <xdr:colOff>276761</xdr:colOff>
      <xdr:row>1</xdr:row>
      <xdr:rowOff>81332</xdr:rowOff>
    </xdr:from>
    <xdr:to>
      <xdr:col>20</xdr:col>
      <xdr:colOff>58714</xdr:colOff>
      <xdr:row>3</xdr:row>
      <xdr:rowOff>119119</xdr:rowOff>
    </xdr:to>
    <xdr:sp macro="" textlink="">
      <xdr:nvSpPr>
        <xdr:cNvPr id="2" name="正方形/長方形 1">
          <a:extLst>
            <a:ext uri="{FF2B5EF4-FFF2-40B4-BE49-F238E27FC236}">
              <a16:creationId xmlns:a16="http://schemas.microsoft.com/office/drawing/2014/main" id="{DFDF1428-10C8-7D4F-103E-26E22580C61D}"/>
            </a:ext>
          </a:extLst>
        </xdr:cNvPr>
        <xdr:cNvSpPr/>
      </xdr:nvSpPr>
      <xdr:spPr>
        <a:xfrm>
          <a:off x="13573146" y="261535"/>
          <a:ext cx="2871142" cy="372449"/>
        </a:xfrm>
        <a:prstGeom prst="rect">
          <a:avLst/>
        </a:prstGeom>
        <a:solidFill>
          <a:srgbClr val="FFFF0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●黄色塗のセルは記入してください。</a:t>
          </a:r>
        </a:p>
      </xdr:txBody>
    </xdr:sp>
    <xdr:clientData/>
  </xdr:twoCellAnchor>
  <xdr:twoCellAnchor>
    <xdr:from>
      <xdr:col>15</xdr:col>
      <xdr:colOff>276761</xdr:colOff>
      <xdr:row>4</xdr:row>
      <xdr:rowOff>99753</xdr:rowOff>
    </xdr:from>
    <xdr:to>
      <xdr:col>20</xdr:col>
      <xdr:colOff>39664</xdr:colOff>
      <xdr:row>6</xdr:row>
      <xdr:rowOff>119567</xdr:rowOff>
    </xdr:to>
    <xdr:sp macro="" textlink="">
      <xdr:nvSpPr>
        <xdr:cNvPr id="5" name="正方形/長方形 4">
          <a:extLst>
            <a:ext uri="{FF2B5EF4-FFF2-40B4-BE49-F238E27FC236}">
              <a16:creationId xmlns:a16="http://schemas.microsoft.com/office/drawing/2014/main" id="{FDC7E477-E7DC-47B1-BF39-4C814F8F404F}"/>
            </a:ext>
          </a:extLst>
        </xdr:cNvPr>
        <xdr:cNvSpPr/>
      </xdr:nvSpPr>
      <xdr:spPr>
        <a:xfrm>
          <a:off x="13573146" y="781949"/>
          <a:ext cx="2852092" cy="367348"/>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●行列の挿入や削除は行わないでください。</a:t>
          </a:r>
        </a:p>
      </xdr:txBody>
    </xdr:sp>
    <xdr:clientData/>
  </xdr:twoCellAnchor>
  <xdr:twoCellAnchor>
    <xdr:from>
      <xdr:col>11</xdr:col>
      <xdr:colOff>66670</xdr:colOff>
      <xdr:row>14</xdr:row>
      <xdr:rowOff>161396</xdr:rowOff>
    </xdr:from>
    <xdr:to>
      <xdr:col>14</xdr:col>
      <xdr:colOff>732570</xdr:colOff>
      <xdr:row>18</xdr:row>
      <xdr:rowOff>75046</xdr:rowOff>
    </xdr:to>
    <xdr:sp macro="" textlink="">
      <xdr:nvSpPr>
        <xdr:cNvPr id="6" name="正方形/長方形 5">
          <a:extLst>
            <a:ext uri="{FF2B5EF4-FFF2-40B4-BE49-F238E27FC236}">
              <a16:creationId xmlns:a16="http://schemas.microsoft.com/office/drawing/2014/main" id="{3FECE4D4-050B-4D7C-B96E-1544E3C31586}"/>
            </a:ext>
          </a:extLst>
        </xdr:cNvPr>
        <xdr:cNvSpPr/>
      </xdr:nvSpPr>
      <xdr:spPr>
        <a:xfrm>
          <a:off x="10480670" y="3272896"/>
          <a:ext cx="2729650" cy="929650"/>
        </a:xfrm>
        <a:prstGeom prst="rect">
          <a:avLst/>
        </a:prstGeom>
        <a:solidFill>
          <a:srgbClr val="FFFF0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200" b="1">
              <a:solidFill>
                <a:srgbClr val="FF0000"/>
              </a:solidFill>
              <a:latin typeface="Meiryo UI" panose="020B0604030504040204" pitchFamily="50" charset="-128"/>
              <a:ea typeface="Meiryo UI" panose="020B0604030504040204" pitchFamily="50" charset="-128"/>
            </a:rPr>
            <a:t>●「空き地及び空き家の数」は必ず記載ください。</a:t>
          </a:r>
          <a:endParaRPr kumimoji="1" lang="en-US" altLang="ja-JP" sz="1200" b="1">
            <a:solidFill>
              <a:srgbClr val="FF0000"/>
            </a:solidFill>
            <a:latin typeface="Meiryo UI" panose="020B0604030504040204" pitchFamily="50" charset="-128"/>
            <a:ea typeface="Meiryo UI" panose="020B0604030504040204" pitchFamily="50" charset="-128"/>
          </a:endParaRPr>
        </a:p>
        <a:p>
          <a:pPr algn="l"/>
          <a:r>
            <a:rPr kumimoji="1" lang="ja-JP" altLang="en-US" sz="1200" b="1" u="sng">
              <a:solidFill>
                <a:srgbClr val="FF0000"/>
              </a:solidFill>
              <a:latin typeface="Meiryo UI" panose="020B0604030504040204" pitchFamily="50" charset="-128"/>
              <a:ea typeface="Meiryo UI" panose="020B0604030504040204" pitchFamily="50" charset="-128"/>
            </a:rPr>
            <a:t>０の場合は「０」と記載ください。</a:t>
          </a:r>
        </a:p>
      </xdr:txBody>
    </xdr:sp>
    <xdr:clientData/>
  </xdr:twoCellAnchor>
  <xdr:twoCellAnchor>
    <xdr:from>
      <xdr:col>1</xdr:col>
      <xdr:colOff>261472</xdr:colOff>
      <xdr:row>53</xdr:row>
      <xdr:rowOff>79281</xdr:rowOff>
    </xdr:from>
    <xdr:to>
      <xdr:col>11</xdr:col>
      <xdr:colOff>180210</xdr:colOff>
      <xdr:row>61</xdr:row>
      <xdr:rowOff>141942</xdr:rowOff>
    </xdr:to>
    <xdr:sp macro="" textlink="">
      <xdr:nvSpPr>
        <xdr:cNvPr id="4" name="正方形/長方形 3">
          <a:extLst>
            <a:ext uri="{FF2B5EF4-FFF2-40B4-BE49-F238E27FC236}">
              <a16:creationId xmlns:a16="http://schemas.microsoft.com/office/drawing/2014/main" id="{E60FD3F6-26C8-42B1-A65F-0DAE27FB788A}"/>
            </a:ext>
          </a:extLst>
        </xdr:cNvPr>
        <xdr:cNvSpPr/>
      </xdr:nvSpPr>
      <xdr:spPr>
        <a:xfrm>
          <a:off x="463178" y="12293693"/>
          <a:ext cx="10131032" cy="1377484"/>
        </a:xfrm>
        <a:prstGeom prst="rect">
          <a:avLst/>
        </a:prstGeom>
        <a:solidFill>
          <a:schemeClr val="bg1">
            <a:lumMod val="85000"/>
          </a:schemeClr>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当該供給地点において自社又は関係会社が他燃料を供給している供給地点に係る情報を記載すること。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2)</a:t>
          </a:r>
          <a:r>
            <a:rPr kumimoji="1" lang="ja-JP" altLang="en-US" sz="1100">
              <a:solidFill>
                <a:sysClr val="windowText" lastClr="000000"/>
              </a:solidFill>
              <a:latin typeface="Meiryo UI" panose="020B0604030504040204" pitchFamily="50" charset="-128"/>
              <a:ea typeface="Meiryo UI" panose="020B0604030504040204" pitchFamily="50" charset="-128"/>
            </a:rPr>
            <a:t>消費機器調査結果については、提出時点から</a:t>
          </a:r>
          <a:r>
            <a:rPr kumimoji="1" lang="en-US" altLang="ja-JP" sz="1100">
              <a:solidFill>
                <a:sysClr val="windowText" lastClr="000000"/>
              </a:solidFill>
              <a:latin typeface="Meiryo UI" panose="020B0604030504040204" pitchFamily="50" charset="-128"/>
              <a:ea typeface="Meiryo UI" panose="020B0604030504040204" pitchFamily="50" charset="-128"/>
            </a:rPr>
            <a:t>48</a:t>
          </a:r>
          <a:r>
            <a:rPr kumimoji="1" lang="ja-JP" altLang="en-US" sz="1100">
              <a:solidFill>
                <a:sysClr val="windowText" lastClr="000000"/>
              </a:solidFill>
              <a:latin typeface="Meiryo UI" panose="020B0604030504040204" pitchFamily="50" charset="-128"/>
              <a:ea typeface="Meiryo UI" panose="020B0604030504040204" pitchFamily="50" charset="-128"/>
            </a:rPr>
            <a:t>ヶ月以内のものを用いること。また、「厨房」とはコンロの熱源が簡易ガス等である場合をいい、「給湯」とは風呂の熱源が</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簡易ガス等である場合をいい、「暖房」とは簡易ガス等を熱源とする暖房機器を少なくとも</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つ所持している場合（他エネルギー暖房を併用している場合を含む。）をいう。</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加えて、消費機器調査等の結果帳票については、必要に応じ、提出を求めることがある。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供給地点数や家庭用調停件数を記入するに当たり、消費機器調査結果等を活用する場合には、当該調査結果のリストを添付すること。</a:t>
          </a:r>
        </a:p>
      </xdr:txBody>
    </xdr:sp>
    <xdr:clientData/>
  </xdr:twoCellAnchor>
  <xdr:twoCellAnchor>
    <xdr:from>
      <xdr:col>11</xdr:col>
      <xdr:colOff>66670</xdr:colOff>
      <xdr:row>6</xdr:row>
      <xdr:rowOff>3174</xdr:rowOff>
    </xdr:from>
    <xdr:to>
      <xdr:col>14</xdr:col>
      <xdr:colOff>732570</xdr:colOff>
      <xdr:row>9</xdr:row>
      <xdr:rowOff>92507</xdr:rowOff>
    </xdr:to>
    <xdr:sp macro="" textlink="">
      <xdr:nvSpPr>
        <xdr:cNvPr id="7" name="正方形/長方形 6">
          <a:extLst>
            <a:ext uri="{FF2B5EF4-FFF2-40B4-BE49-F238E27FC236}">
              <a16:creationId xmlns:a16="http://schemas.microsoft.com/office/drawing/2014/main" id="{12567721-FF07-4F3B-85F4-4B8860887EDE}"/>
            </a:ext>
          </a:extLst>
        </xdr:cNvPr>
        <xdr:cNvSpPr/>
      </xdr:nvSpPr>
      <xdr:spPr>
        <a:xfrm>
          <a:off x="10480670" y="998007"/>
          <a:ext cx="2729650" cy="936000"/>
        </a:xfrm>
        <a:prstGeom prst="rect">
          <a:avLst/>
        </a:prstGeom>
        <a:solidFill>
          <a:srgbClr val="FFFF0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b="1">
              <a:solidFill>
                <a:srgbClr val="FF0000"/>
              </a:solidFill>
              <a:latin typeface="Meiryo UI" panose="020B0604030504040204" pitchFamily="50" charset="-128"/>
              <a:ea typeface="Meiryo UI" panose="020B0604030504040204" pitchFamily="50" charset="-128"/>
            </a:rPr>
            <a:t>●混合型の場合は集合住宅の地点数を入力ください。</a:t>
          </a:r>
        </a:p>
        <a:p>
          <a:pPr algn="l"/>
          <a:r>
            <a:rPr kumimoji="1" lang="ja-JP" altLang="en-US" sz="1100" b="1">
              <a:solidFill>
                <a:srgbClr val="FF0000"/>
              </a:solidFill>
              <a:latin typeface="Meiryo UI" panose="020B0604030504040204" pitchFamily="50" charset="-128"/>
              <a:ea typeface="Meiryo UI" panose="020B0604030504040204" pitchFamily="50" charset="-128"/>
            </a:rPr>
            <a:t>●住宅団地型の場合は空欄としてください。</a:t>
          </a:r>
        </a:p>
        <a:p>
          <a:pPr algn="l"/>
          <a:endParaRPr kumimoji="1" lang="en-US" altLang="ja-JP" sz="12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69845</xdr:colOff>
      <xdr:row>22</xdr:row>
      <xdr:rowOff>251554</xdr:rowOff>
    </xdr:from>
    <xdr:to>
      <xdr:col>14</xdr:col>
      <xdr:colOff>735745</xdr:colOff>
      <xdr:row>26</xdr:row>
      <xdr:rowOff>171554</xdr:rowOff>
    </xdr:to>
    <xdr:sp macro="" textlink="">
      <xdr:nvSpPr>
        <xdr:cNvPr id="8" name="正方形/長方形 7">
          <a:extLst>
            <a:ext uri="{FF2B5EF4-FFF2-40B4-BE49-F238E27FC236}">
              <a16:creationId xmlns:a16="http://schemas.microsoft.com/office/drawing/2014/main" id="{A3ECB7CA-18E1-49CB-B4DB-6DBD16E3EDA7}"/>
            </a:ext>
          </a:extLst>
        </xdr:cNvPr>
        <xdr:cNvSpPr/>
      </xdr:nvSpPr>
      <xdr:spPr>
        <a:xfrm>
          <a:off x="10473124" y="5644931"/>
          <a:ext cx="2706972" cy="959091"/>
        </a:xfrm>
        <a:prstGeom prst="rect">
          <a:avLst/>
        </a:prstGeom>
        <a:solidFill>
          <a:srgbClr val="FFFF0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b="1">
              <a:solidFill>
                <a:srgbClr val="FF0000"/>
              </a:solidFill>
              <a:latin typeface="Meiryo UI" panose="020B0604030504040204" pitchFamily="50" charset="-128"/>
              <a:ea typeface="Meiryo UI" panose="020B0604030504040204" pitchFamily="50" charset="-128"/>
            </a:rPr>
            <a:t>●混合型の場合は集合住宅の調停件数を入力ください。</a:t>
          </a:r>
        </a:p>
        <a:p>
          <a:pPr algn="l"/>
          <a:r>
            <a:rPr kumimoji="1" lang="ja-JP" altLang="en-US" sz="1100" b="1">
              <a:solidFill>
                <a:srgbClr val="FF0000"/>
              </a:solidFill>
              <a:latin typeface="Meiryo UI" panose="020B0604030504040204" pitchFamily="50" charset="-128"/>
              <a:ea typeface="Meiryo UI" panose="020B0604030504040204" pitchFamily="50" charset="-128"/>
            </a:rPr>
            <a:t>●住宅団地型の場合は空欄としてください。</a:t>
          </a:r>
        </a:p>
        <a:p>
          <a:pPr algn="l"/>
          <a:endParaRPr kumimoji="1" lang="en-US" altLang="ja-JP" sz="12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10</xdr:col>
      <xdr:colOff>1163899</xdr:colOff>
      <xdr:row>6</xdr:row>
      <xdr:rowOff>69658</xdr:rowOff>
    </xdr:from>
    <xdr:to>
      <xdr:col>11</xdr:col>
      <xdr:colOff>59477</xdr:colOff>
      <xdr:row>6</xdr:row>
      <xdr:rowOff>69658</xdr:rowOff>
    </xdr:to>
    <xdr:cxnSp macro="">
      <xdr:nvCxnSpPr>
        <xdr:cNvPr id="12" name="直線コネクタ 11">
          <a:extLst>
            <a:ext uri="{FF2B5EF4-FFF2-40B4-BE49-F238E27FC236}">
              <a16:creationId xmlns:a16="http://schemas.microsoft.com/office/drawing/2014/main" id="{98DD700D-3DAC-A49C-F7F1-D193FCCC287D}"/>
            </a:ext>
          </a:extLst>
        </xdr:cNvPr>
        <xdr:cNvCxnSpPr/>
      </xdr:nvCxnSpPr>
      <xdr:spPr>
        <a:xfrm flipV="1">
          <a:off x="10321952" y="1079412"/>
          <a:ext cx="142156" cy="0"/>
        </a:xfrm>
        <a:prstGeom prst="line">
          <a:avLst/>
        </a:prstGeom>
        <a:ln>
          <a:solidFill>
            <a:srgbClr val="FF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10</xdr:col>
      <xdr:colOff>1156144</xdr:colOff>
      <xdr:row>23</xdr:row>
      <xdr:rowOff>103495</xdr:rowOff>
    </xdr:from>
    <xdr:to>
      <xdr:col>11</xdr:col>
      <xdr:colOff>58072</xdr:colOff>
      <xdr:row>23</xdr:row>
      <xdr:rowOff>103495</xdr:rowOff>
    </xdr:to>
    <xdr:cxnSp macro="">
      <xdr:nvCxnSpPr>
        <xdr:cNvPr id="16" name="直線コネクタ 15">
          <a:extLst>
            <a:ext uri="{FF2B5EF4-FFF2-40B4-BE49-F238E27FC236}">
              <a16:creationId xmlns:a16="http://schemas.microsoft.com/office/drawing/2014/main" id="{048F1151-D0BB-4C2A-B267-C6964A4871DC}"/>
            </a:ext>
          </a:extLst>
        </xdr:cNvPr>
        <xdr:cNvCxnSpPr/>
      </xdr:nvCxnSpPr>
      <xdr:spPr>
        <a:xfrm flipV="1">
          <a:off x="10312951" y="5686426"/>
          <a:ext cx="150583" cy="0"/>
        </a:xfrm>
        <a:prstGeom prst="line">
          <a:avLst/>
        </a:prstGeom>
        <a:ln>
          <a:solidFill>
            <a:srgbClr val="FF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15</xdr:col>
      <xdr:colOff>276761</xdr:colOff>
      <xdr:row>7</xdr:row>
      <xdr:rowOff>128060</xdr:rowOff>
    </xdr:from>
    <xdr:to>
      <xdr:col>20</xdr:col>
      <xdr:colOff>39664</xdr:colOff>
      <xdr:row>9</xdr:row>
      <xdr:rowOff>91079</xdr:rowOff>
    </xdr:to>
    <xdr:sp macro="" textlink="">
      <xdr:nvSpPr>
        <xdr:cNvPr id="9" name="正方形/長方形 8">
          <a:extLst>
            <a:ext uri="{FF2B5EF4-FFF2-40B4-BE49-F238E27FC236}">
              <a16:creationId xmlns:a16="http://schemas.microsoft.com/office/drawing/2014/main" id="{297B0710-8625-4B80-A29C-10DAB2D335FE}"/>
            </a:ext>
          </a:extLst>
        </xdr:cNvPr>
        <xdr:cNvSpPr/>
      </xdr:nvSpPr>
      <xdr:spPr>
        <a:xfrm>
          <a:off x="13573146" y="1325121"/>
          <a:ext cx="2852092" cy="645215"/>
        </a:xfrm>
        <a:prstGeom prst="rect">
          <a:avLst/>
        </a:prstGeom>
        <a:solidFill>
          <a:schemeClr val="accent6">
            <a:lumMod val="40000"/>
            <a:lumOff val="60000"/>
          </a:schemeClr>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●桃色塗のセルは表示されるリストから選択してください。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13608</xdr:colOff>
      <xdr:row>79</xdr:row>
      <xdr:rowOff>164191</xdr:rowOff>
    </xdr:from>
    <xdr:to>
      <xdr:col>14</xdr:col>
      <xdr:colOff>326573</xdr:colOff>
      <xdr:row>93</xdr:row>
      <xdr:rowOff>54428</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63020" y="6644926"/>
          <a:ext cx="14245612" cy="2467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備考　１　用途の欄には、戸建住宅又は業工用を記載すること。</a:t>
          </a:r>
        </a:p>
        <a:p>
          <a:r>
            <a:rPr kumimoji="1" lang="ja-JP" altLang="en-US" sz="1100">
              <a:latin typeface="ＭＳ 明朝" panose="02020609040205080304" pitchFamily="17" charset="-128"/>
              <a:ea typeface="ＭＳ 明朝" panose="02020609040205080304" pitchFamily="17" charset="-128"/>
            </a:rPr>
            <a:t>　　　２　係数の欄には、第１表に示した係数を記載すること。また、</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消費機器調査結果</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等</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を活用する場合には、当該調査結果の一覧を添付すること。</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消費機器調査結果</a:t>
          </a:r>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等</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を活用しない場合及び業工用の場合は「１」を</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記載することとし、業工用において「１」以外の係数を使用する場合にあっては、その根拠資料を提出すること。</a:t>
          </a:r>
          <a:endParaRPr lang="ja-JP" altLang="ja-JP" sz="1100">
            <a:effectLst/>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３　部分不獲得が自社又は関係会社が供給する他燃料に係るものか否かの欄には、部分不獲得が自社又は関係会社が供給する他燃料に係るものである場合には「○」を記載し、自社又は関係会社以外の他燃料事業</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者に係るものである場合及び部分不獲得が存在しない場合には「</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」を記載すること。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４　竣工年月の欄には、建物竣工年月又はメーター取付け年月を記載すること。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５　用紙の大きさは、日本産業規格Ａ４とすること。</a:t>
          </a:r>
        </a:p>
      </xdr:txBody>
    </xdr:sp>
    <xdr:clientData/>
  </xdr:twoCellAnchor>
  <xdr:twoCellAnchor>
    <xdr:from>
      <xdr:col>18</xdr:col>
      <xdr:colOff>573549</xdr:colOff>
      <xdr:row>6</xdr:row>
      <xdr:rowOff>226860</xdr:rowOff>
    </xdr:from>
    <xdr:to>
      <xdr:col>23</xdr:col>
      <xdr:colOff>159613</xdr:colOff>
      <xdr:row>8</xdr:row>
      <xdr:rowOff>130591</xdr:rowOff>
    </xdr:to>
    <xdr:sp macro="" textlink="">
      <xdr:nvSpPr>
        <xdr:cNvPr id="9" name="正方形/長方形 4">
          <a:extLst>
            <a:ext uri="{FF2B5EF4-FFF2-40B4-BE49-F238E27FC236}">
              <a16:creationId xmlns:a16="http://schemas.microsoft.com/office/drawing/2014/main" id="{E26C89BB-D311-4B24-B6B7-1FB41ECA5FA8}"/>
            </a:ext>
          </a:extLst>
        </xdr:cNvPr>
        <xdr:cNvSpPr/>
      </xdr:nvSpPr>
      <xdr:spPr>
        <a:xfrm>
          <a:off x="18231434" y="1168893"/>
          <a:ext cx="3228591" cy="615489"/>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●行列の挿入や削除は行わないでください。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（必要な場合はお問い合わせください。）</a:t>
          </a:r>
        </a:p>
      </xdr:txBody>
    </xdr:sp>
    <xdr:clientData/>
  </xdr:twoCellAnchor>
  <xdr:twoCellAnchor>
    <xdr:from>
      <xdr:col>18</xdr:col>
      <xdr:colOff>573549</xdr:colOff>
      <xdr:row>4</xdr:row>
      <xdr:rowOff>29285</xdr:rowOff>
    </xdr:from>
    <xdr:to>
      <xdr:col>23</xdr:col>
      <xdr:colOff>159613</xdr:colOff>
      <xdr:row>6</xdr:row>
      <xdr:rowOff>78135</xdr:rowOff>
    </xdr:to>
    <xdr:sp macro="" textlink="">
      <xdr:nvSpPr>
        <xdr:cNvPr id="6" name="正方形/長方形 5">
          <a:extLst>
            <a:ext uri="{FF2B5EF4-FFF2-40B4-BE49-F238E27FC236}">
              <a16:creationId xmlns:a16="http://schemas.microsoft.com/office/drawing/2014/main" id="{B798F76C-CC18-430D-B37B-B608ED2539B0}"/>
            </a:ext>
          </a:extLst>
        </xdr:cNvPr>
        <xdr:cNvSpPr/>
      </xdr:nvSpPr>
      <xdr:spPr>
        <a:xfrm>
          <a:off x="18231434" y="657307"/>
          <a:ext cx="3228591" cy="362861"/>
        </a:xfrm>
        <a:prstGeom prst="rect">
          <a:avLst/>
        </a:prstGeom>
        <a:solidFill>
          <a:schemeClr val="accent6">
            <a:lumMod val="40000"/>
            <a:lumOff val="60000"/>
          </a:schemeClr>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●桃色塗のセルは表示されるリストから選択してください。</a:t>
          </a:r>
        </a:p>
      </xdr:txBody>
    </xdr:sp>
    <xdr:clientData/>
  </xdr:twoCellAnchor>
  <xdr:twoCellAnchor>
    <xdr:from>
      <xdr:col>1</xdr:col>
      <xdr:colOff>1</xdr:colOff>
      <xdr:row>99</xdr:row>
      <xdr:rowOff>27609</xdr:rowOff>
    </xdr:from>
    <xdr:to>
      <xdr:col>14</xdr:col>
      <xdr:colOff>262283</xdr:colOff>
      <xdr:row>111</xdr:row>
      <xdr:rowOff>96630</xdr:rowOff>
    </xdr:to>
    <xdr:sp macro="" textlink="">
      <xdr:nvSpPr>
        <xdr:cNvPr id="7" name="正方形/長方形 6">
          <a:extLst>
            <a:ext uri="{FF2B5EF4-FFF2-40B4-BE49-F238E27FC236}">
              <a16:creationId xmlns:a16="http://schemas.microsoft.com/office/drawing/2014/main" id="{D4D33B95-C8AC-F4EC-FA2D-F120F29227FF}"/>
            </a:ext>
          </a:extLst>
        </xdr:cNvPr>
        <xdr:cNvSpPr/>
      </xdr:nvSpPr>
      <xdr:spPr>
        <a:xfrm>
          <a:off x="151849" y="10118587"/>
          <a:ext cx="14190869" cy="2056847"/>
        </a:xfrm>
        <a:prstGeom prst="rect">
          <a:avLst/>
        </a:prstGeom>
        <a:solidFill>
          <a:schemeClr val="bg1">
            <a:lumMod val="85000"/>
          </a:schemeClr>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プルダウンリスト</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戸建住宅</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業工用</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から選択すること。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2)Step1</a:t>
          </a:r>
          <a:r>
            <a:rPr kumimoji="1" lang="ja-JP" altLang="en-US" sz="1100">
              <a:solidFill>
                <a:sysClr val="windowText" lastClr="000000"/>
              </a:solidFill>
              <a:latin typeface="Meiryo UI" panose="020B0604030504040204" pitchFamily="50" charset="-128"/>
              <a:ea typeface="Meiryo UI" panose="020B0604030504040204" pitchFamily="50" charset="-128"/>
            </a:rPr>
            <a:t>に示した係数</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厨房＋給湯</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暖房＝</a:t>
          </a:r>
          <a:r>
            <a:rPr kumimoji="1" lang="en-US" altLang="ja-JP" sz="1100">
              <a:solidFill>
                <a:sysClr val="windowText" lastClr="000000"/>
              </a:solidFill>
              <a:latin typeface="Meiryo UI" panose="020B0604030504040204" pitchFamily="50" charset="-128"/>
              <a:ea typeface="Meiryo UI" panose="020B0604030504040204" pitchFamily="50" charset="-128"/>
            </a:rPr>
            <a:t>1.0</a:t>
          </a:r>
          <a:r>
            <a:rPr kumimoji="1" lang="ja-JP" altLang="en-US" sz="1100">
              <a:solidFill>
                <a:sysClr val="windowText" lastClr="000000"/>
              </a:solidFill>
              <a:latin typeface="Meiryo UI" panose="020B0604030504040204" pitchFamily="50" charset="-128"/>
              <a:ea typeface="Meiryo UI" panose="020B0604030504040204" pitchFamily="50" charset="-128"/>
            </a:rPr>
            <a:t>、厨房</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給湯＝</a:t>
          </a:r>
          <a:r>
            <a:rPr kumimoji="1" lang="en-US" altLang="ja-JP" sz="1100">
              <a:solidFill>
                <a:sysClr val="windowText" lastClr="000000"/>
              </a:solidFill>
              <a:latin typeface="Meiryo UI" panose="020B0604030504040204" pitchFamily="50" charset="-128"/>
              <a:ea typeface="Meiryo UI" panose="020B0604030504040204" pitchFamily="50" charset="-128"/>
            </a:rPr>
            <a:t>0.8</a:t>
          </a:r>
          <a:r>
            <a:rPr kumimoji="1" lang="ja-JP" altLang="en-US" sz="1100">
              <a:solidFill>
                <a:sysClr val="windowText" lastClr="000000"/>
              </a:solidFill>
              <a:latin typeface="Meiryo UI" panose="020B0604030504040204" pitchFamily="50" charset="-128"/>
              <a:ea typeface="Meiryo UI" panose="020B0604030504040204" pitchFamily="50" charset="-128"/>
            </a:rPr>
            <a:t>、厨房</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暖房＝</a:t>
          </a:r>
          <a:r>
            <a:rPr kumimoji="1" lang="en-US" altLang="ja-JP" sz="1100">
              <a:solidFill>
                <a:sysClr val="windowText" lastClr="000000"/>
              </a:solidFill>
              <a:latin typeface="Meiryo UI" panose="020B0604030504040204" pitchFamily="50" charset="-128"/>
              <a:ea typeface="Meiryo UI" panose="020B0604030504040204" pitchFamily="50" charset="-128"/>
            </a:rPr>
            <a:t>0.4</a:t>
          </a:r>
          <a:r>
            <a:rPr kumimoji="1" lang="ja-JP" altLang="en-US" sz="1100">
              <a:solidFill>
                <a:sysClr val="windowText" lastClr="000000"/>
              </a:solidFill>
              <a:latin typeface="Meiryo UI" panose="020B0604030504040204" pitchFamily="50" charset="-128"/>
              <a:ea typeface="Meiryo UI" panose="020B0604030504040204" pitchFamily="50" charset="-128"/>
            </a:rPr>
            <a:t>、給湯</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暖房＝</a:t>
          </a:r>
          <a:r>
            <a:rPr kumimoji="1" lang="en-US" altLang="ja-JP" sz="1100">
              <a:solidFill>
                <a:sysClr val="windowText" lastClr="000000"/>
              </a:solidFill>
              <a:latin typeface="Meiryo UI" panose="020B0604030504040204" pitchFamily="50" charset="-128"/>
              <a:ea typeface="Meiryo UI" panose="020B0604030504040204" pitchFamily="50" charset="-128"/>
            </a:rPr>
            <a:t>0.8</a:t>
          </a:r>
          <a:r>
            <a:rPr kumimoji="1" lang="ja-JP" altLang="en-US" sz="1100">
              <a:solidFill>
                <a:sysClr val="windowText" lastClr="000000"/>
              </a:solidFill>
              <a:latin typeface="Meiryo UI" panose="020B0604030504040204" pitchFamily="50" charset="-128"/>
              <a:ea typeface="Meiryo UI" panose="020B0604030504040204" pitchFamily="50" charset="-128"/>
            </a:rPr>
            <a:t>、厨房のみ＝</a:t>
          </a:r>
          <a:r>
            <a:rPr kumimoji="1" lang="en-US" altLang="ja-JP" sz="1100">
              <a:solidFill>
                <a:sysClr val="windowText" lastClr="000000"/>
              </a:solidFill>
              <a:latin typeface="Meiryo UI" panose="020B0604030504040204" pitchFamily="50" charset="-128"/>
              <a:ea typeface="Meiryo UI" panose="020B0604030504040204" pitchFamily="50" charset="-128"/>
            </a:rPr>
            <a:t>0.2</a:t>
          </a:r>
          <a:r>
            <a:rPr kumimoji="1" lang="ja-JP" altLang="en-US" sz="1100">
              <a:solidFill>
                <a:sysClr val="windowText" lastClr="000000"/>
              </a:solidFill>
              <a:latin typeface="Meiryo UI" panose="020B0604030504040204" pitchFamily="50" charset="-128"/>
              <a:ea typeface="Meiryo UI" panose="020B0604030504040204" pitchFamily="50" charset="-128"/>
            </a:rPr>
            <a:t>、給湯のみ＝</a:t>
          </a:r>
          <a:r>
            <a:rPr kumimoji="1" lang="en-US" altLang="ja-JP" sz="1100">
              <a:solidFill>
                <a:sysClr val="windowText" lastClr="000000"/>
              </a:solidFill>
              <a:latin typeface="Meiryo UI" panose="020B0604030504040204" pitchFamily="50" charset="-128"/>
              <a:ea typeface="Meiryo UI" panose="020B0604030504040204" pitchFamily="50" charset="-128"/>
            </a:rPr>
            <a:t>0.6</a:t>
          </a:r>
          <a:r>
            <a:rPr kumimoji="1" lang="ja-JP" altLang="en-US" sz="1100">
              <a:solidFill>
                <a:sysClr val="windowText" lastClr="000000"/>
              </a:solidFill>
              <a:latin typeface="Meiryo UI" panose="020B0604030504040204" pitchFamily="50" charset="-128"/>
              <a:ea typeface="Meiryo UI" panose="020B0604030504040204" pitchFamily="50" charset="-128"/>
            </a:rPr>
            <a:t>、暖房のみ＝</a:t>
          </a:r>
          <a:r>
            <a:rPr kumimoji="1" lang="en-US" altLang="ja-JP" sz="1100">
              <a:solidFill>
                <a:sysClr val="windowText" lastClr="000000"/>
              </a:solidFill>
              <a:latin typeface="Meiryo UI" panose="020B0604030504040204" pitchFamily="50" charset="-128"/>
              <a:ea typeface="Meiryo UI" panose="020B0604030504040204" pitchFamily="50" charset="-128"/>
            </a:rPr>
            <a:t>0.2)</a:t>
          </a:r>
          <a:r>
            <a:rPr kumimoji="1" lang="ja-JP" altLang="en-US" sz="1100">
              <a:solidFill>
                <a:sysClr val="windowText" lastClr="000000"/>
              </a:solidFill>
              <a:latin typeface="Meiryo UI" panose="020B0604030504040204" pitchFamily="50" charset="-128"/>
              <a:ea typeface="Meiryo UI" panose="020B0604030504040204" pitchFamily="50" charset="-128"/>
            </a:rPr>
            <a:t>をプルダウンリストから選択すること。また、消費機器調査結果を活用する場合には、</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当該調査結果のリストを添付すること。消費機器調査結果を活用しない場合及び業工用の場合は「</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」を選択することとし、業工用において「</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」以外の係数を使用する場合には、その根拠資料を別途提出すること。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部分不獲得が自社又は関係会社が供給する他燃料に係るものである場合には「〇」を選択することとし、自社又は関係会社以外の他燃料事業者に係るものである場合及び部分不獲得が存在しない場合には「</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」を選択すること。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4)</a:t>
          </a:r>
          <a:r>
            <a:rPr kumimoji="1" lang="ja-JP" altLang="en-US" sz="1100">
              <a:solidFill>
                <a:sysClr val="windowText" lastClr="000000"/>
              </a:solidFill>
              <a:latin typeface="Meiryo UI" panose="020B0604030504040204" pitchFamily="50" charset="-128"/>
              <a:ea typeface="Meiryo UI" panose="020B0604030504040204" pitchFamily="50" charset="-128"/>
            </a:rPr>
            <a:t>建物竣工年月又はメーター取得年月を記載すること。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5)</a:t>
          </a:r>
          <a:r>
            <a:rPr kumimoji="1" lang="ja-JP" altLang="en-US" sz="1100">
              <a:solidFill>
                <a:sysClr val="windowText" lastClr="000000"/>
              </a:solidFill>
              <a:latin typeface="Meiryo UI" panose="020B0604030504040204" pitchFamily="50" charset="-128"/>
              <a:ea typeface="Meiryo UI" panose="020B0604030504040204" pitchFamily="50" charset="-128"/>
            </a:rPr>
            <a:t>特段の留意事項がある場合には、必要に応じて記入すること。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6)</a:t>
          </a:r>
          <a:r>
            <a:rPr kumimoji="1" lang="ja-JP" altLang="en-US" sz="1100">
              <a:solidFill>
                <a:sysClr val="windowText" lastClr="000000"/>
              </a:solidFill>
              <a:latin typeface="Meiryo UI" panose="020B0604030504040204" pitchFamily="50" charset="-128"/>
              <a:ea typeface="Meiryo UI" panose="020B0604030504040204" pitchFamily="50" charset="-128"/>
            </a:rPr>
            <a:t>行が足りない場合には、適宜追加して記載すること。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7)</a:t>
          </a:r>
          <a:r>
            <a:rPr kumimoji="1" lang="ja-JP" altLang="en-US" sz="1100">
              <a:solidFill>
                <a:sysClr val="windowText" lastClr="000000"/>
              </a:solidFill>
              <a:latin typeface="Meiryo UI" panose="020B0604030504040204" pitchFamily="50" charset="-128"/>
              <a:ea typeface="Meiryo UI" panose="020B0604030504040204" pitchFamily="50" charset="-128"/>
            </a:rPr>
            <a:t>大口需要（ガス事業法施工規則第</a:t>
          </a:r>
          <a:r>
            <a:rPr kumimoji="1" lang="en-US" altLang="ja-JP" sz="1100">
              <a:solidFill>
                <a:sysClr val="windowText" lastClr="000000"/>
              </a:solidFill>
              <a:latin typeface="Meiryo UI" panose="020B0604030504040204" pitchFamily="50" charset="-128"/>
              <a:ea typeface="Meiryo UI" panose="020B0604030504040204" pitchFamily="50" charset="-128"/>
            </a:rPr>
            <a:t>73</a:t>
          </a:r>
          <a:r>
            <a:rPr kumimoji="1" lang="ja-JP" altLang="en-US" sz="1100">
              <a:solidFill>
                <a:sysClr val="windowText" lastClr="000000"/>
              </a:solidFill>
              <a:latin typeface="Meiryo UI" panose="020B0604030504040204" pitchFamily="50" charset="-128"/>
              <a:ea typeface="Meiryo UI" panose="020B0604030504040204" pitchFamily="50" charset="-128"/>
            </a:rPr>
            <a:t>条第</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項各号に掲げる要件のいずれにも適合する需要をいう。）に係る獲得物件は記載しないこと。</a:t>
          </a:r>
        </a:p>
      </xdr:txBody>
    </xdr:sp>
    <xdr:clientData/>
  </xdr:twoCellAnchor>
  <xdr:twoCellAnchor>
    <xdr:from>
      <xdr:col>18</xdr:col>
      <xdr:colOff>573549</xdr:colOff>
      <xdr:row>0</xdr:row>
      <xdr:rowOff>153816</xdr:rowOff>
    </xdr:from>
    <xdr:to>
      <xdr:col>23</xdr:col>
      <xdr:colOff>155495</xdr:colOff>
      <xdr:row>3</xdr:row>
      <xdr:rowOff>37566</xdr:rowOff>
    </xdr:to>
    <xdr:sp macro="" textlink="">
      <xdr:nvSpPr>
        <xdr:cNvPr id="8" name="正方形/長方形 7">
          <a:extLst>
            <a:ext uri="{FF2B5EF4-FFF2-40B4-BE49-F238E27FC236}">
              <a16:creationId xmlns:a16="http://schemas.microsoft.com/office/drawing/2014/main" id="{8D19552A-B6D1-4470-9D4A-C00D5EA943E2}"/>
            </a:ext>
          </a:extLst>
        </xdr:cNvPr>
        <xdr:cNvSpPr/>
      </xdr:nvSpPr>
      <xdr:spPr>
        <a:xfrm>
          <a:off x="18231434" y="153816"/>
          <a:ext cx="3224473" cy="354766"/>
        </a:xfrm>
        <a:prstGeom prst="rect">
          <a:avLst/>
        </a:prstGeom>
        <a:solidFill>
          <a:srgbClr val="FFFF0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●黄色塗のセルは記入してください。</a:t>
          </a:r>
        </a:p>
      </xdr:txBody>
    </xdr:sp>
    <xdr:clientData/>
  </xdr:twoCellAnchor>
  <xdr:twoCellAnchor>
    <xdr:from>
      <xdr:col>18</xdr:col>
      <xdr:colOff>573549</xdr:colOff>
      <xdr:row>8</xdr:row>
      <xdr:rowOff>279316</xdr:rowOff>
    </xdr:from>
    <xdr:to>
      <xdr:col>23</xdr:col>
      <xdr:colOff>150088</xdr:colOff>
      <xdr:row>11</xdr:row>
      <xdr:rowOff>12399</xdr:rowOff>
    </xdr:to>
    <xdr:sp macro="" textlink="">
      <xdr:nvSpPr>
        <xdr:cNvPr id="2" name="正方形/長方形 4">
          <a:extLst>
            <a:ext uri="{FF2B5EF4-FFF2-40B4-BE49-F238E27FC236}">
              <a16:creationId xmlns:a16="http://schemas.microsoft.com/office/drawing/2014/main" id="{F1210458-FC65-410F-8AB1-38904785743B}"/>
            </a:ext>
          </a:extLst>
        </xdr:cNvPr>
        <xdr:cNvSpPr/>
      </xdr:nvSpPr>
      <xdr:spPr>
        <a:xfrm>
          <a:off x="18231434" y="1933107"/>
          <a:ext cx="3219066" cy="612314"/>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●所在地の重複チェックにて</a:t>
          </a:r>
          <a:r>
            <a:rPr kumimoji="1" lang="ja-JP" altLang="en-US" sz="1100">
              <a:solidFill>
                <a:srgbClr val="FF0000"/>
              </a:solidFill>
              <a:latin typeface="Meiryo UI" panose="020B0604030504040204" pitchFamily="50" charset="-128"/>
              <a:ea typeface="Meiryo UI" panose="020B0604030504040204" pitchFamily="50" charset="-128"/>
            </a:rPr>
            <a:t>重複あり</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重複が発生しないよう修正してください。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18</xdr:col>
      <xdr:colOff>573549</xdr:colOff>
      <xdr:row>11</xdr:row>
      <xdr:rowOff>164298</xdr:rowOff>
    </xdr:from>
    <xdr:to>
      <xdr:col>23</xdr:col>
      <xdr:colOff>140563</xdr:colOff>
      <xdr:row>13</xdr:row>
      <xdr:rowOff>199983</xdr:rowOff>
    </xdr:to>
    <xdr:sp macro="" textlink="">
      <xdr:nvSpPr>
        <xdr:cNvPr id="4" name="正方形/長方形 4">
          <a:extLst>
            <a:ext uri="{FF2B5EF4-FFF2-40B4-BE49-F238E27FC236}">
              <a16:creationId xmlns:a16="http://schemas.microsoft.com/office/drawing/2014/main" id="{5867E764-9202-4D05-A198-62BE19FBA6A1}"/>
            </a:ext>
          </a:extLst>
        </xdr:cNvPr>
        <xdr:cNvSpPr/>
      </xdr:nvSpPr>
      <xdr:spPr>
        <a:xfrm>
          <a:off x="18231434" y="2697320"/>
          <a:ext cx="3209541" cy="621839"/>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●期間内チェックにて</a:t>
          </a:r>
          <a:r>
            <a:rPr kumimoji="1" lang="ja-JP" altLang="en-US" sz="1100">
              <a:solidFill>
                <a:srgbClr val="FF0000"/>
              </a:solidFill>
              <a:latin typeface="Meiryo UI" panose="020B0604030504040204" pitchFamily="50" charset="-128"/>
              <a:ea typeface="Meiryo UI" panose="020B0604030504040204" pitchFamily="50" charset="-128"/>
            </a:rPr>
            <a:t>期間外</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期間内になるよう修正してください。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37495</xdr:colOff>
      <xdr:row>81</xdr:row>
      <xdr:rowOff>84516</xdr:rowOff>
    </xdr:from>
    <xdr:to>
      <xdr:col>11</xdr:col>
      <xdr:colOff>37496</xdr:colOff>
      <xdr:row>88</xdr:row>
      <xdr:rowOff>134712</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37495" y="23851659"/>
          <a:ext cx="13108215" cy="18342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備考　１　用途の欄には、戸建住宅又は業工用を記載すること。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２　他燃料採用戸数の欄には、第２表１（１）において計算した自社獲得物件に係る部分不獲得件数は記載しないこと。</a:t>
          </a:r>
        </a:p>
        <a:p>
          <a:r>
            <a:rPr kumimoji="1" lang="ja-JP" altLang="en-US" sz="1100">
              <a:latin typeface="ＭＳ 明朝" panose="02020609040205080304" pitchFamily="17" charset="-128"/>
              <a:ea typeface="ＭＳ 明朝" panose="02020609040205080304" pitchFamily="17" charset="-128"/>
            </a:rPr>
            <a:t>　　　３　業工用において「１」以外の係数を使用する場合には、その根拠資料を別途提出すること。また、自社又は関係会社が供給する他燃料に係る新築獲得件数については、係数は「０」を記載し、備</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考欄にその旨を記載すること。</a:t>
          </a:r>
          <a:endParaRPr lang="ja-JP" altLang="ja-JP" sz="1100">
            <a:effectLst/>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４　工場その他これに類する施設に係る不獲得物件は記載しないこと。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５　用紙の大きさは、日本産業規格Ａ４とすること。</a:t>
          </a:r>
        </a:p>
      </xdr:txBody>
    </xdr:sp>
    <xdr:clientData/>
  </xdr:twoCellAnchor>
  <xdr:twoCellAnchor>
    <xdr:from>
      <xdr:col>14</xdr:col>
      <xdr:colOff>894751</xdr:colOff>
      <xdr:row>4</xdr:row>
      <xdr:rowOff>294330</xdr:rowOff>
    </xdr:from>
    <xdr:to>
      <xdr:col>20</xdr:col>
      <xdr:colOff>143487</xdr:colOff>
      <xdr:row>6</xdr:row>
      <xdr:rowOff>295914</xdr:rowOff>
    </xdr:to>
    <xdr:sp macro="" textlink="">
      <xdr:nvSpPr>
        <xdr:cNvPr id="4" name="正方形/長方形 3">
          <a:extLst>
            <a:ext uri="{FF2B5EF4-FFF2-40B4-BE49-F238E27FC236}">
              <a16:creationId xmlns:a16="http://schemas.microsoft.com/office/drawing/2014/main" id="{CDC21E6F-3EEC-4842-A47F-D70AD4A5A82F}"/>
            </a:ext>
          </a:extLst>
        </xdr:cNvPr>
        <xdr:cNvSpPr/>
      </xdr:nvSpPr>
      <xdr:spPr>
        <a:xfrm>
          <a:off x="16173895" y="1285974"/>
          <a:ext cx="3215311" cy="601789"/>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●行列の挿入や削除は行わないでください。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（必要な場合はお問い合わせください。）</a:t>
          </a:r>
        </a:p>
      </xdr:txBody>
    </xdr:sp>
    <xdr:clientData/>
  </xdr:twoCellAnchor>
  <xdr:twoCellAnchor>
    <xdr:from>
      <xdr:col>14</xdr:col>
      <xdr:colOff>894751</xdr:colOff>
      <xdr:row>3</xdr:row>
      <xdr:rowOff>139109</xdr:rowOff>
    </xdr:from>
    <xdr:to>
      <xdr:col>20</xdr:col>
      <xdr:colOff>135336</xdr:colOff>
      <xdr:row>4</xdr:row>
      <xdr:rowOff>162507</xdr:rowOff>
    </xdr:to>
    <xdr:sp macro="" textlink="">
      <xdr:nvSpPr>
        <xdr:cNvPr id="5" name="正方形/長方形 4">
          <a:extLst>
            <a:ext uri="{FF2B5EF4-FFF2-40B4-BE49-F238E27FC236}">
              <a16:creationId xmlns:a16="http://schemas.microsoft.com/office/drawing/2014/main" id="{EE4EFBE5-B0E9-4504-9EA8-FAA8949BFED3}"/>
            </a:ext>
          </a:extLst>
        </xdr:cNvPr>
        <xdr:cNvSpPr/>
      </xdr:nvSpPr>
      <xdr:spPr>
        <a:xfrm>
          <a:off x="16173895" y="791506"/>
          <a:ext cx="3207160" cy="362645"/>
        </a:xfrm>
        <a:prstGeom prst="rect">
          <a:avLst/>
        </a:prstGeom>
        <a:solidFill>
          <a:schemeClr val="accent6">
            <a:lumMod val="40000"/>
            <a:lumOff val="60000"/>
          </a:schemeClr>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●桃色塗のセルは表示されるリストから選択してください。</a:t>
          </a:r>
        </a:p>
      </xdr:txBody>
    </xdr:sp>
    <xdr:clientData/>
  </xdr:twoCellAnchor>
  <xdr:twoCellAnchor>
    <xdr:from>
      <xdr:col>14</xdr:col>
      <xdr:colOff>894751</xdr:colOff>
      <xdr:row>2</xdr:row>
      <xdr:rowOff>0</xdr:rowOff>
    </xdr:from>
    <xdr:to>
      <xdr:col>20</xdr:col>
      <xdr:colOff>143487</xdr:colOff>
      <xdr:row>3</xdr:row>
      <xdr:rowOff>10461</xdr:rowOff>
    </xdr:to>
    <xdr:sp macro="" textlink="">
      <xdr:nvSpPr>
        <xdr:cNvPr id="6" name="正方形/長方形 5">
          <a:extLst>
            <a:ext uri="{FF2B5EF4-FFF2-40B4-BE49-F238E27FC236}">
              <a16:creationId xmlns:a16="http://schemas.microsoft.com/office/drawing/2014/main" id="{73120741-D060-42D7-AAE7-B9892D022EC6}"/>
            </a:ext>
          </a:extLst>
        </xdr:cNvPr>
        <xdr:cNvSpPr/>
      </xdr:nvSpPr>
      <xdr:spPr>
        <a:xfrm>
          <a:off x="16173895" y="313151"/>
          <a:ext cx="3215311" cy="349707"/>
        </a:xfrm>
        <a:prstGeom prst="rect">
          <a:avLst/>
        </a:prstGeom>
        <a:solidFill>
          <a:srgbClr val="FFFF0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●黄色塗のセルは記入してください。</a:t>
          </a:r>
        </a:p>
      </xdr:txBody>
    </xdr:sp>
    <xdr:clientData/>
  </xdr:twoCellAnchor>
  <xdr:twoCellAnchor>
    <xdr:from>
      <xdr:col>1</xdr:col>
      <xdr:colOff>129153</xdr:colOff>
      <xdr:row>94</xdr:row>
      <xdr:rowOff>53813</xdr:rowOff>
    </xdr:from>
    <xdr:to>
      <xdr:col>10</xdr:col>
      <xdr:colOff>1651000</xdr:colOff>
      <xdr:row>105</xdr:row>
      <xdr:rowOff>97692</xdr:rowOff>
    </xdr:to>
    <xdr:sp macro="" textlink="">
      <xdr:nvSpPr>
        <xdr:cNvPr id="7" name="正方形/長方形 6">
          <a:extLst>
            <a:ext uri="{FF2B5EF4-FFF2-40B4-BE49-F238E27FC236}">
              <a16:creationId xmlns:a16="http://schemas.microsoft.com/office/drawing/2014/main" id="{6B2FEEB2-1BED-40C8-A646-6D5A4597BA06}"/>
            </a:ext>
          </a:extLst>
        </xdr:cNvPr>
        <xdr:cNvSpPr/>
      </xdr:nvSpPr>
      <xdr:spPr>
        <a:xfrm>
          <a:off x="275691" y="9959813"/>
          <a:ext cx="12453617" cy="1870725"/>
        </a:xfrm>
        <a:prstGeom prst="rect">
          <a:avLst/>
        </a:prstGeom>
        <a:solidFill>
          <a:schemeClr val="bg1">
            <a:lumMod val="85000"/>
          </a:schemeClr>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プルダウンリスト</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戸建住宅</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業工用</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から選択すること。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2)Step2(</a:t>
          </a:r>
          <a:r>
            <a:rPr kumimoji="1" lang="ja-JP" altLang="en-US" sz="1100">
              <a:solidFill>
                <a:sysClr val="windowText" lastClr="000000"/>
              </a:solidFill>
              <a:latin typeface="Meiryo UI" panose="020B0604030504040204" pitchFamily="50" charset="-128"/>
              <a:ea typeface="Meiryo UI" panose="020B0604030504040204" pitchFamily="50" charset="-128"/>
            </a:rPr>
            <a:t>フローに係る指標</a:t>
          </a:r>
          <a:r>
            <a:rPr kumimoji="1" lang="en-US" altLang="ja-JP" sz="1100">
              <a:solidFill>
                <a:sysClr val="windowText" lastClr="000000"/>
              </a:solidFill>
              <a:latin typeface="Meiryo UI" panose="020B0604030504040204" pitchFamily="50" charset="-128"/>
              <a:ea typeface="Meiryo UI" panose="020B0604030504040204" pitchFamily="50" charset="-128"/>
            </a:rPr>
            <a:t>)I(1)</a:t>
          </a:r>
          <a:r>
            <a:rPr kumimoji="1" lang="ja-JP" altLang="en-US" sz="1100">
              <a:solidFill>
                <a:sysClr val="windowText" lastClr="000000"/>
              </a:solidFill>
              <a:latin typeface="Meiryo UI" panose="020B0604030504040204" pitchFamily="50" charset="-128"/>
              <a:ea typeface="Meiryo UI" panose="020B0604030504040204" pitchFamily="50" charset="-128"/>
            </a:rPr>
            <a:t>新築物件</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獲得件数</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でカウントした自社獲得物件に係る部分不獲得については、</a:t>
          </a:r>
          <a:r>
            <a:rPr kumimoji="1" lang="en-US" altLang="ja-JP" sz="1100">
              <a:solidFill>
                <a:sysClr val="windowText" lastClr="000000"/>
              </a:solidFill>
              <a:latin typeface="Meiryo UI" panose="020B0604030504040204" pitchFamily="50" charset="-128"/>
              <a:ea typeface="Meiryo UI" panose="020B0604030504040204" pitchFamily="50" charset="-128"/>
            </a:rPr>
            <a:t>(B)</a:t>
          </a:r>
          <a:r>
            <a:rPr kumimoji="1" lang="ja-JP" altLang="en-US" sz="1100">
              <a:solidFill>
                <a:sysClr val="windowText" lastClr="000000"/>
              </a:solidFill>
              <a:latin typeface="Meiryo UI" panose="020B0604030504040204" pitchFamily="50" charset="-128"/>
              <a:ea typeface="Meiryo UI" panose="020B0604030504040204" pitchFamily="50" charset="-128"/>
            </a:rPr>
            <a:t>として加算するため記載しないこと。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業工用において「１」以外の係数を使用する場合には、その根拠資料を別途提出すること。また、自社又は関係会社が供給する他燃料に係る新築獲得物件数については、他燃料採用戸数としてカウントせず、係数は「０」を選択することとし、備考欄にその旨を記載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4)</a:t>
          </a:r>
          <a:r>
            <a:rPr kumimoji="1" lang="ja-JP" altLang="en-US" sz="1100">
              <a:solidFill>
                <a:sysClr val="windowText" lastClr="000000"/>
              </a:solidFill>
              <a:latin typeface="Meiryo UI" panose="020B0604030504040204" pitchFamily="50" charset="-128"/>
              <a:ea typeface="Meiryo UI" panose="020B0604030504040204" pitchFamily="50" charset="-128"/>
            </a:rPr>
            <a:t>特段の留意事項がある場合には、必要に応じて記入すること。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5)</a:t>
          </a:r>
          <a:r>
            <a:rPr kumimoji="1" lang="ja-JP" altLang="en-US" sz="1100">
              <a:solidFill>
                <a:sysClr val="windowText" lastClr="000000"/>
              </a:solidFill>
              <a:latin typeface="Meiryo UI" panose="020B0604030504040204" pitchFamily="50" charset="-128"/>
              <a:ea typeface="Meiryo UI" panose="020B0604030504040204" pitchFamily="50" charset="-128"/>
            </a:rPr>
            <a:t>行が足りない場合には、適宜追加して記載すること。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6)</a:t>
          </a:r>
          <a:r>
            <a:rPr kumimoji="1" lang="ja-JP" altLang="en-US" sz="1100">
              <a:solidFill>
                <a:sysClr val="windowText" lastClr="000000"/>
              </a:solidFill>
              <a:latin typeface="Meiryo UI" panose="020B0604030504040204" pitchFamily="50" charset="-128"/>
              <a:ea typeface="Meiryo UI" panose="020B0604030504040204" pitchFamily="50" charset="-128"/>
            </a:rPr>
            <a:t>工場その他これに類する施設に係る不獲得物件は記載しないこと。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14</xdr:col>
      <xdr:colOff>894751</xdr:colOff>
      <xdr:row>7</xdr:row>
      <xdr:rowOff>127634</xdr:rowOff>
    </xdr:from>
    <xdr:to>
      <xdr:col>20</xdr:col>
      <xdr:colOff>172293</xdr:colOff>
      <xdr:row>9</xdr:row>
      <xdr:rowOff>164932</xdr:rowOff>
    </xdr:to>
    <xdr:sp macro="" textlink="">
      <xdr:nvSpPr>
        <xdr:cNvPr id="2" name="正方形/長方形 4">
          <a:extLst>
            <a:ext uri="{FF2B5EF4-FFF2-40B4-BE49-F238E27FC236}">
              <a16:creationId xmlns:a16="http://schemas.microsoft.com/office/drawing/2014/main" id="{1C9A6388-111C-409E-8E86-B5BEA4087B75}"/>
            </a:ext>
          </a:extLst>
        </xdr:cNvPr>
        <xdr:cNvSpPr/>
      </xdr:nvSpPr>
      <xdr:spPr>
        <a:xfrm>
          <a:off x="16173895" y="2019586"/>
          <a:ext cx="3244117" cy="637504"/>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●所在地の重複チェックにて</a:t>
          </a:r>
          <a:r>
            <a:rPr kumimoji="1" lang="ja-JP" altLang="en-US" sz="1100">
              <a:solidFill>
                <a:srgbClr val="FF0000"/>
              </a:solidFill>
              <a:latin typeface="Meiryo UI" panose="020B0604030504040204" pitchFamily="50" charset="-128"/>
              <a:ea typeface="Meiryo UI" panose="020B0604030504040204" pitchFamily="50" charset="-128"/>
            </a:rPr>
            <a:t>重複あり</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重複が発生しないよう修正してください。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14</xdr:col>
      <xdr:colOff>894751</xdr:colOff>
      <xdr:row>9</xdr:row>
      <xdr:rowOff>293581</xdr:rowOff>
    </xdr:from>
    <xdr:to>
      <xdr:col>20</xdr:col>
      <xdr:colOff>175468</xdr:colOff>
      <xdr:row>12</xdr:row>
      <xdr:rowOff>27672</xdr:rowOff>
    </xdr:to>
    <xdr:sp macro="" textlink="">
      <xdr:nvSpPr>
        <xdr:cNvPr id="8" name="正方形/長方形 4">
          <a:extLst>
            <a:ext uri="{FF2B5EF4-FFF2-40B4-BE49-F238E27FC236}">
              <a16:creationId xmlns:a16="http://schemas.microsoft.com/office/drawing/2014/main" id="{0B9C432D-F0A6-4867-8917-171D6FFAB9BD}"/>
            </a:ext>
          </a:extLst>
        </xdr:cNvPr>
        <xdr:cNvSpPr/>
      </xdr:nvSpPr>
      <xdr:spPr>
        <a:xfrm>
          <a:off x="16173895" y="2785739"/>
          <a:ext cx="3247292" cy="634399"/>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●期間内チェックにて</a:t>
          </a:r>
          <a:r>
            <a:rPr kumimoji="1" lang="ja-JP" altLang="en-US" sz="1100">
              <a:solidFill>
                <a:srgbClr val="FF0000"/>
              </a:solidFill>
              <a:latin typeface="Meiryo UI" panose="020B0604030504040204" pitchFamily="50" charset="-128"/>
              <a:ea typeface="Meiryo UI" panose="020B0604030504040204" pitchFamily="50" charset="-128"/>
            </a:rPr>
            <a:t>期間外</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期間内になるよう修正してください。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13605</xdr:colOff>
      <xdr:row>75</xdr:row>
      <xdr:rowOff>171449</xdr:rowOff>
    </xdr:from>
    <xdr:to>
      <xdr:col>11</xdr:col>
      <xdr:colOff>136070</xdr:colOff>
      <xdr:row>86</xdr:row>
      <xdr:rowOff>108856</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76891" y="5995306"/>
          <a:ext cx="14069786" cy="21961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備考　１　用途の欄には、戸建住宅又は業工用を記載すること。</a:t>
          </a:r>
        </a:p>
        <a:p>
          <a:r>
            <a:rPr kumimoji="1" lang="ja-JP" altLang="en-US" sz="1100">
              <a:latin typeface="ＭＳ 明朝" panose="02020609040205080304" pitchFamily="17" charset="-128"/>
              <a:ea typeface="ＭＳ 明朝" panose="02020609040205080304" pitchFamily="17" charset="-128"/>
            </a:rPr>
            <a:t>　　　２　係数の欄には、第１表に示した係数を記載すること。また、</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消費機器調査結果</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等</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を活用する場合には、当該調査結果の一覧を添付すること。</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消費機器調査結果を活用しない場合及び業工用の場</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合は「１」を記載することとし、業工用において「１」以外の係数を使用する場合にあっては、その根拠資料を提出すること。自社又は関係会社が供給する他燃料に係る需要を切替えた場合（獲</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得）にあっては、係数は「０」を選択することとし、備考欄にその旨を記載すること。</a:t>
          </a:r>
          <a:endParaRPr lang="ja-JP" altLang="ja-JP" sz="1100">
            <a:effectLst/>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３　用紙の大きさは、日本産業規格Ａ４とすること。</a:t>
          </a:r>
        </a:p>
      </xdr:txBody>
    </xdr:sp>
    <xdr:clientData/>
  </xdr:twoCellAnchor>
  <xdr:twoCellAnchor>
    <xdr:from>
      <xdr:col>15</xdr:col>
      <xdr:colOff>0</xdr:colOff>
      <xdr:row>4</xdr:row>
      <xdr:rowOff>218192</xdr:rowOff>
    </xdr:from>
    <xdr:to>
      <xdr:col>20</xdr:col>
      <xdr:colOff>173769</xdr:colOff>
      <xdr:row>7</xdr:row>
      <xdr:rowOff>4509</xdr:rowOff>
    </xdr:to>
    <xdr:sp macro="" textlink="">
      <xdr:nvSpPr>
        <xdr:cNvPr id="5" name="正方形/長方形 4">
          <a:extLst>
            <a:ext uri="{FF2B5EF4-FFF2-40B4-BE49-F238E27FC236}">
              <a16:creationId xmlns:a16="http://schemas.microsoft.com/office/drawing/2014/main" id="{00DE8819-284D-44F7-BC6D-DCE613BAF734}"/>
            </a:ext>
          </a:extLst>
        </xdr:cNvPr>
        <xdr:cNvSpPr/>
      </xdr:nvSpPr>
      <xdr:spPr>
        <a:xfrm>
          <a:off x="15998771" y="1219124"/>
          <a:ext cx="3241142" cy="658097"/>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●行列の挿入や削除は行わないでください。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（必要な場合はお問い合わせください。）</a:t>
          </a:r>
        </a:p>
      </xdr:txBody>
    </xdr:sp>
    <xdr:clientData/>
  </xdr:twoCellAnchor>
  <xdr:twoCellAnchor>
    <xdr:from>
      <xdr:col>15</xdr:col>
      <xdr:colOff>0</xdr:colOff>
      <xdr:row>3</xdr:row>
      <xdr:rowOff>43083</xdr:rowOff>
    </xdr:from>
    <xdr:to>
      <xdr:col>20</xdr:col>
      <xdr:colOff>173769</xdr:colOff>
      <xdr:row>4</xdr:row>
      <xdr:rowOff>65742</xdr:rowOff>
    </xdr:to>
    <xdr:sp macro="" textlink="">
      <xdr:nvSpPr>
        <xdr:cNvPr id="6" name="正方形/長方形 5">
          <a:extLst>
            <a:ext uri="{FF2B5EF4-FFF2-40B4-BE49-F238E27FC236}">
              <a16:creationId xmlns:a16="http://schemas.microsoft.com/office/drawing/2014/main" id="{4CDDB0D8-9BD3-4F0F-A8EE-711A74594B81}"/>
            </a:ext>
          </a:extLst>
        </xdr:cNvPr>
        <xdr:cNvSpPr/>
      </xdr:nvSpPr>
      <xdr:spPr>
        <a:xfrm>
          <a:off x="15998771" y="704990"/>
          <a:ext cx="3241142" cy="361684"/>
        </a:xfrm>
        <a:prstGeom prst="rect">
          <a:avLst/>
        </a:prstGeom>
        <a:solidFill>
          <a:schemeClr val="accent6">
            <a:lumMod val="40000"/>
            <a:lumOff val="60000"/>
          </a:schemeClr>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●桃色塗のセルは表示されるリストから選択してください。</a:t>
          </a:r>
        </a:p>
      </xdr:txBody>
    </xdr:sp>
    <xdr:clientData/>
  </xdr:twoCellAnchor>
  <xdr:twoCellAnchor>
    <xdr:from>
      <xdr:col>15</xdr:col>
      <xdr:colOff>0</xdr:colOff>
      <xdr:row>1</xdr:row>
      <xdr:rowOff>27552</xdr:rowOff>
    </xdr:from>
    <xdr:to>
      <xdr:col>20</xdr:col>
      <xdr:colOff>161069</xdr:colOff>
      <xdr:row>2</xdr:row>
      <xdr:rowOff>229659</xdr:rowOff>
    </xdr:to>
    <xdr:sp macro="" textlink="">
      <xdr:nvSpPr>
        <xdr:cNvPr id="7" name="正方形/長方形 6">
          <a:extLst>
            <a:ext uri="{FF2B5EF4-FFF2-40B4-BE49-F238E27FC236}">
              <a16:creationId xmlns:a16="http://schemas.microsoft.com/office/drawing/2014/main" id="{B40BD128-89DF-4487-96C2-1660A55B5CE4}"/>
            </a:ext>
          </a:extLst>
        </xdr:cNvPr>
        <xdr:cNvSpPr/>
      </xdr:nvSpPr>
      <xdr:spPr>
        <a:xfrm>
          <a:off x="15998771" y="188993"/>
          <a:ext cx="3228442" cy="363547"/>
        </a:xfrm>
        <a:prstGeom prst="rect">
          <a:avLst/>
        </a:prstGeom>
        <a:solidFill>
          <a:srgbClr val="FFFF0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●黄色塗のセルは記入してください。</a:t>
          </a:r>
        </a:p>
      </xdr:txBody>
    </xdr:sp>
    <xdr:clientData/>
  </xdr:twoCellAnchor>
  <xdr:twoCellAnchor>
    <xdr:from>
      <xdr:col>1</xdr:col>
      <xdr:colOff>-1</xdr:colOff>
      <xdr:row>94</xdr:row>
      <xdr:rowOff>77983</xdr:rowOff>
    </xdr:from>
    <xdr:to>
      <xdr:col>10</xdr:col>
      <xdr:colOff>1882719</xdr:colOff>
      <xdr:row>106</xdr:row>
      <xdr:rowOff>50816</xdr:rowOff>
    </xdr:to>
    <xdr:sp macro="" textlink="">
      <xdr:nvSpPr>
        <xdr:cNvPr id="8" name="正方形/長方形 7">
          <a:extLst>
            <a:ext uri="{FF2B5EF4-FFF2-40B4-BE49-F238E27FC236}">
              <a16:creationId xmlns:a16="http://schemas.microsoft.com/office/drawing/2014/main" id="{BCE1F868-13AF-4A2B-B373-F4E3DC3319CF}"/>
            </a:ext>
          </a:extLst>
        </xdr:cNvPr>
        <xdr:cNvSpPr/>
      </xdr:nvSpPr>
      <xdr:spPr>
        <a:xfrm>
          <a:off x="144824" y="9402457"/>
          <a:ext cx="12521755" cy="1978096"/>
        </a:xfrm>
        <a:prstGeom prst="rect">
          <a:avLst/>
        </a:prstGeom>
        <a:solidFill>
          <a:schemeClr val="bg1">
            <a:lumMod val="85000"/>
          </a:schemeClr>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プルダウンリスト</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戸建住宅</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業工用</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から選択すること。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2)Step1</a:t>
          </a:r>
          <a:r>
            <a:rPr kumimoji="1" lang="ja-JP" altLang="en-US" sz="1100">
              <a:solidFill>
                <a:sysClr val="windowText" lastClr="000000"/>
              </a:solidFill>
              <a:latin typeface="Meiryo UI" panose="020B0604030504040204" pitchFamily="50" charset="-128"/>
              <a:ea typeface="Meiryo UI" panose="020B0604030504040204" pitchFamily="50" charset="-128"/>
            </a:rPr>
            <a:t>に示した係数</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厨房＋給湯</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暖房＝</a:t>
          </a:r>
          <a:r>
            <a:rPr kumimoji="1" lang="en-US" altLang="ja-JP" sz="1100">
              <a:solidFill>
                <a:sysClr val="windowText" lastClr="000000"/>
              </a:solidFill>
              <a:latin typeface="Meiryo UI" panose="020B0604030504040204" pitchFamily="50" charset="-128"/>
              <a:ea typeface="Meiryo UI" panose="020B0604030504040204" pitchFamily="50" charset="-128"/>
            </a:rPr>
            <a:t>1.0</a:t>
          </a:r>
          <a:r>
            <a:rPr kumimoji="1" lang="ja-JP" altLang="en-US" sz="1100">
              <a:solidFill>
                <a:sysClr val="windowText" lastClr="000000"/>
              </a:solidFill>
              <a:latin typeface="Meiryo UI" panose="020B0604030504040204" pitchFamily="50" charset="-128"/>
              <a:ea typeface="Meiryo UI" panose="020B0604030504040204" pitchFamily="50" charset="-128"/>
            </a:rPr>
            <a:t>、厨房</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給湯＝</a:t>
          </a:r>
          <a:r>
            <a:rPr kumimoji="1" lang="en-US" altLang="ja-JP" sz="1100">
              <a:solidFill>
                <a:sysClr val="windowText" lastClr="000000"/>
              </a:solidFill>
              <a:latin typeface="Meiryo UI" panose="020B0604030504040204" pitchFamily="50" charset="-128"/>
              <a:ea typeface="Meiryo UI" panose="020B0604030504040204" pitchFamily="50" charset="-128"/>
            </a:rPr>
            <a:t>0.8</a:t>
          </a:r>
          <a:r>
            <a:rPr kumimoji="1" lang="ja-JP" altLang="en-US" sz="1100">
              <a:solidFill>
                <a:sysClr val="windowText" lastClr="000000"/>
              </a:solidFill>
              <a:latin typeface="Meiryo UI" panose="020B0604030504040204" pitchFamily="50" charset="-128"/>
              <a:ea typeface="Meiryo UI" panose="020B0604030504040204" pitchFamily="50" charset="-128"/>
            </a:rPr>
            <a:t>、厨房</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暖房＝</a:t>
          </a:r>
          <a:r>
            <a:rPr kumimoji="1" lang="en-US" altLang="ja-JP" sz="1100">
              <a:solidFill>
                <a:sysClr val="windowText" lastClr="000000"/>
              </a:solidFill>
              <a:latin typeface="Meiryo UI" panose="020B0604030504040204" pitchFamily="50" charset="-128"/>
              <a:ea typeface="Meiryo UI" panose="020B0604030504040204" pitchFamily="50" charset="-128"/>
            </a:rPr>
            <a:t>0.4</a:t>
          </a:r>
          <a:r>
            <a:rPr kumimoji="1" lang="ja-JP" altLang="en-US" sz="1100">
              <a:solidFill>
                <a:sysClr val="windowText" lastClr="000000"/>
              </a:solidFill>
              <a:latin typeface="Meiryo UI" panose="020B0604030504040204" pitchFamily="50" charset="-128"/>
              <a:ea typeface="Meiryo UI" panose="020B0604030504040204" pitchFamily="50" charset="-128"/>
            </a:rPr>
            <a:t>、給湯</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暖房＝</a:t>
          </a:r>
          <a:r>
            <a:rPr kumimoji="1" lang="en-US" altLang="ja-JP" sz="1100">
              <a:solidFill>
                <a:sysClr val="windowText" lastClr="000000"/>
              </a:solidFill>
              <a:latin typeface="Meiryo UI" panose="020B0604030504040204" pitchFamily="50" charset="-128"/>
              <a:ea typeface="Meiryo UI" panose="020B0604030504040204" pitchFamily="50" charset="-128"/>
            </a:rPr>
            <a:t>0.8</a:t>
          </a:r>
          <a:r>
            <a:rPr kumimoji="1" lang="ja-JP" altLang="en-US" sz="1100">
              <a:solidFill>
                <a:sysClr val="windowText" lastClr="000000"/>
              </a:solidFill>
              <a:latin typeface="Meiryo UI" panose="020B0604030504040204" pitchFamily="50" charset="-128"/>
              <a:ea typeface="Meiryo UI" panose="020B0604030504040204" pitchFamily="50" charset="-128"/>
            </a:rPr>
            <a:t>、厨房のみ＝</a:t>
          </a:r>
          <a:r>
            <a:rPr kumimoji="1" lang="en-US" altLang="ja-JP" sz="1100">
              <a:solidFill>
                <a:sysClr val="windowText" lastClr="000000"/>
              </a:solidFill>
              <a:latin typeface="Meiryo UI" panose="020B0604030504040204" pitchFamily="50" charset="-128"/>
              <a:ea typeface="Meiryo UI" panose="020B0604030504040204" pitchFamily="50" charset="-128"/>
            </a:rPr>
            <a:t>0.2</a:t>
          </a:r>
          <a:r>
            <a:rPr kumimoji="1" lang="ja-JP" altLang="en-US" sz="1100">
              <a:solidFill>
                <a:sysClr val="windowText" lastClr="000000"/>
              </a:solidFill>
              <a:latin typeface="Meiryo UI" panose="020B0604030504040204" pitchFamily="50" charset="-128"/>
              <a:ea typeface="Meiryo UI" panose="020B0604030504040204" pitchFamily="50" charset="-128"/>
            </a:rPr>
            <a:t>、給湯のみ＝</a:t>
          </a:r>
          <a:r>
            <a:rPr kumimoji="1" lang="en-US" altLang="ja-JP" sz="1100">
              <a:solidFill>
                <a:sysClr val="windowText" lastClr="000000"/>
              </a:solidFill>
              <a:latin typeface="Meiryo UI" panose="020B0604030504040204" pitchFamily="50" charset="-128"/>
              <a:ea typeface="Meiryo UI" panose="020B0604030504040204" pitchFamily="50" charset="-128"/>
            </a:rPr>
            <a:t>0.6</a:t>
          </a:r>
          <a:r>
            <a:rPr kumimoji="1" lang="ja-JP" altLang="en-US" sz="1100">
              <a:solidFill>
                <a:sysClr val="windowText" lastClr="000000"/>
              </a:solidFill>
              <a:latin typeface="Meiryo UI" panose="020B0604030504040204" pitchFamily="50" charset="-128"/>
              <a:ea typeface="Meiryo UI" panose="020B0604030504040204" pitchFamily="50" charset="-128"/>
            </a:rPr>
            <a:t>、暖房のみ＝</a:t>
          </a:r>
          <a:r>
            <a:rPr kumimoji="1" lang="en-US" altLang="ja-JP" sz="1100">
              <a:solidFill>
                <a:sysClr val="windowText" lastClr="000000"/>
              </a:solidFill>
              <a:latin typeface="Meiryo UI" panose="020B0604030504040204" pitchFamily="50" charset="-128"/>
              <a:ea typeface="Meiryo UI" panose="020B0604030504040204" pitchFamily="50" charset="-128"/>
            </a:rPr>
            <a:t>0.2)</a:t>
          </a:r>
          <a:r>
            <a:rPr kumimoji="1" lang="ja-JP" altLang="en-US" sz="1100">
              <a:solidFill>
                <a:sysClr val="windowText" lastClr="000000"/>
              </a:solidFill>
              <a:latin typeface="Meiryo UI" panose="020B0604030504040204" pitchFamily="50" charset="-128"/>
              <a:ea typeface="Meiryo UI" panose="020B0604030504040204" pitchFamily="50" charset="-128"/>
            </a:rPr>
            <a:t>をプルダウンリストから選択すること。また、消費機器調査結果を活用する場合には、当該調査結果のリストを添付すること。消費機器調査結果を活用しない場合及び業工用の場合は「</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」を選択することとし、業工用において「</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以外の係数を使用する場合には、その根拠資料を別途提出すること。また、他燃料事業者たる関係会社の需要家を自社の簡易ガス供給にスイッチ（獲得）した場合及び自社が販売する他燃料に係る需要家を自社の簡易ガス供給にスイッチ（獲得）した場合には、獲得件数としてカウントせず、係数は「０」を選択することとし、備考にその旨を記載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特段の留意事項がある場合には、必要に応じて記入すること。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4)</a:t>
          </a:r>
          <a:r>
            <a:rPr kumimoji="1" lang="ja-JP" altLang="en-US" sz="1100">
              <a:solidFill>
                <a:sysClr val="windowText" lastClr="000000"/>
              </a:solidFill>
              <a:latin typeface="Meiryo UI" panose="020B0604030504040204" pitchFamily="50" charset="-128"/>
              <a:ea typeface="Meiryo UI" panose="020B0604030504040204" pitchFamily="50" charset="-128"/>
            </a:rPr>
            <a:t>行が足りない場合には、適宜追加して記載すること。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5)</a:t>
          </a:r>
          <a:r>
            <a:rPr kumimoji="1" lang="ja-JP" altLang="en-US" sz="1100">
              <a:solidFill>
                <a:sysClr val="windowText" lastClr="000000"/>
              </a:solidFill>
              <a:latin typeface="Meiryo UI" panose="020B0604030504040204" pitchFamily="50" charset="-128"/>
              <a:ea typeface="Meiryo UI" panose="020B0604030504040204" pitchFamily="50" charset="-128"/>
            </a:rPr>
            <a:t>大口需要（ガス事業法施工規則第</a:t>
          </a:r>
          <a:r>
            <a:rPr kumimoji="1" lang="en-US" altLang="ja-JP" sz="1100">
              <a:solidFill>
                <a:sysClr val="windowText" lastClr="000000"/>
              </a:solidFill>
              <a:latin typeface="Meiryo UI" panose="020B0604030504040204" pitchFamily="50" charset="-128"/>
              <a:ea typeface="Meiryo UI" panose="020B0604030504040204" pitchFamily="50" charset="-128"/>
            </a:rPr>
            <a:t>73</a:t>
          </a:r>
          <a:r>
            <a:rPr kumimoji="1" lang="ja-JP" altLang="en-US" sz="1100">
              <a:solidFill>
                <a:sysClr val="windowText" lastClr="000000"/>
              </a:solidFill>
              <a:latin typeface="Meiryo UI" panose="020B0604030504040204" pitchFamily="50" charset="-128"/>
              <a:ea typeface="Meiryo UI" panose="020B0604030504040204" pitchFamily="50" charset="-128"/>
            </a:rPr>
            <a:t>条第</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項各号に掲げる要件のいずれにも適合する需要をいう。）に係る獲得物件は記載しないこと。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15</xdr:col>
      <xdr:colOff>0</xdr:colOff>
      <xdr:row>7</xdr:row>
      <xdr:rowOff>156959</xdr:rowOff>
    </xdr:from>
    <xdr:to>
      <xdr:col>20</xdr:col>
      <xdr:colOff>183094</xdr:colOff>
      <xdr:row>9</xdr:row>
      <xdr:rowOff>216452</xdr:rowOff>
    </xdr:to>
    <xdr:sp macro="" textlink="">
      <xdr:nvSpPr>
        <xdr:cNvPr id="2" name="正方形/長方形 4">
          <a:extLst>
            <a:ext uri="{FF2B5EF4-FFF2-40B4-BE49-F238E27FC236}">
              <a16:creationId xmlns:a16="http://schemas.microsoft.com/office/drawing/2014/main" id="{30393A9B-0B22-49BF-829A-9D80FF6B1072}"/>
            </a:ext>
          </a:extLst>
        </xdr:cNvPr>
        <xdr:cNvSpPr/>
      </xdr:nvSpPr>
      <xdr:spPr>
        <a:xfrm>
          <a:off x="15998771" y="2029671"/>
          <a:ext cx="3250467" cy="640679"/>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●所在地の重複チェックにて</a:t>
          </a:r>
          <a:r>
            <a:rPr kumimoji="1" lang="ja-JP" altLang="en-US" sz="1100">
              <a:solidFill>
                <a:srgbClr val="FF0000"/>
              </a:solidFill>
              <a:latin typeface="Meiryo UI" panose="020B0604030504040204" pitchFamily="50" charset="-128"/>
              <a:ea typeface="Meiryo UI" panose="020B0604030504040204" pitchFamily="50" charset="-128"/>
            </a:rPr>
            <a:t>重複あり</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重複が発生しないよう修正してください。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15</xdr:col>
      <xdr:colOff>0</xdr:colOff>
      <xdr:row>10</xdr:row>
      <xdr:rowOff>78308</xdr:rowOff>
    </xdr:from>
    <xdr:to>
      <xdr:col>20</xdr:col>
      <xdr:colOff>183094</xdr:colOff>
      <xdr:row>12</xdr:row>
      <xdr:rowOff>125171</xdr:rowOff>
    </xdr:to>
    <xdr:sp macro="" textlink="">
      <xdr:nvSpPr>
        <xdr:cNvPr id="3" name="正方形/長方形 4">
          <a:extLst>
            <a:ext uri="{FF2B5EF4-FFF2-40B4-BE49-F238E27FC236}">
              <a16:creationId xmlns:a16="http://schemas.microsoft.com/office/drawing/2014/main" id="{7D8AC6BD-7702-4B4F-BA55-A09CB2212F17}"/>
            </a:ext>
          </a:extLst>
        </xdr:cNvPr>
        <xdr:cNvSpPr/>
      </xdr:nvSpPr>
      <xdr:spPr>
        <a:xfrm>
          <a:off x="15998771" y="2822800"/>
          <a:ext cx="3250467" cy="628049"/>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●期間内チェックにて</a:t>
          </a:r>
          <a:r>
            <a:rPr kumimoji="1" lang="ja-JP" altLang="en-US" sz="1100">
              <a:solidFill>
                <a:srgbClr val="FF0000"/>
              </a:solidFill>
              <a:latin typeface="Meiryo UI" panose="020B0604030504040204" pitchFamily="50" charset="-128"/>
              <a:ea typeface="Meiryo UI" panose="020B0604030504040204" pitchFamily="50" charset="-128"/>
            </a:rPr>
            <a:t>期間外</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期間内になるよう修正してください。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76</xdr:row>
      <xdr:rowOff>0</xdr:rowOff>
    </xdr:from>
    <xdr:to>
      <xdr:col>13</xdr:col>
      <xdr:colOff>136072</xdr:colOff>
      <xdr:row>82</xdr:row>
      <xdr:rowOff>707572</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63286" y="6000750"/>
          <a:ext cx="14614072" cy="1768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備考　１　用途の欄には、戸建住宅又は業工用を記載すること。</a:t>
          </a:r>
        </a:p>
        <a:p>
          <a:r>
            <a:rPr kumimoji="1" lang="ja-JP" altLang="en-US" sz="1100">
              <a:latin typeface="ＭＳ 明朝" panose="02020609040205080304" pitchFamily="17" charset="-128"/>
              <a:ea typeface="ＭＳ 明朝" panose="02020609040205080304" pitchFamily="17" charset="-128"/>
            </a:rPr>
            <a:t>　　　２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係数の欄には、部分離脱であることを確認できている場合に限り、離脱分に相当する係数を記載すること。部分離脱であることを確認できていない場合及び業工用の場合は</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１</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を記載することとし、</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業工用において「１」以外の係数を使用</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す</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る場合にあっては、その根拠資料を提出すること</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。自社又は関係会社が供給する他燃料に切替えた場合（離脱）にあっては、係数は「０」を選択することとし、</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判断根拠の欄にその旨を記載すること。</a:t>
          </a:r>
          <a:endParaRPr lang="ja-JP" altLang="ja-JP" sz="1100">
            <a:effectLst/>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３　離脱先他燃料の欄には、需要家から聴取した内容等を記載すること。また、不明の場合は「不明」と記載すること。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４　判断根拠の欄には、記載した係数、離脱先他燃料及び離脱年月に係る判断根拠を記載すること。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５　用紙の大きさは、日本産業規格Ａ４とすること。</a:t>
          </a:r>
        </a:p>
      </xdr:txBody>
    </xdr:sp>
    <xdr:clientData/>
  </xdr:twoCellAnchor>
  <xdr:twoCellAnchor>
    <xdr:from>
      <xdr:col>17</xdr:col>
      <xdr:colOff>0</xdr:colOff>
      <xdr:row>5</xdr:row>
      <xdr:rowOff>9646</xdr:rowOff>
    </xdr:from>
    <xdr:to>
      <xdr:col>22</xdr:col>
      <xdr:colOff>134022</xdr:colOff>
      <xdr:row>7</xdr:row>
      <xdr:rowOff>14255</xdr:rowOff>
    </xdr:to>
    <xdr:sp macro="" textlink="">
      <xdr:nvSpPr>
        <xdr:cNvPr id="4" name="正方形/長方形 3">
          <a:extLst>
            <a:ext uri="{FF2B5EF4-FFF2-40B4-BE49-F238E27FC236}">
              <a16:creationId xmlns:a16="http://schemas.microsoft.com/office/drawing/2014/main" id="{4794D5D0-D680-4050-ABAB-BAA849A9FBDD}"/>
            </a:ext>
          </a:extLst>
        </xdr:cNvPr>
        <xdr:cNvSpPr/>
      </xdr:nvSpPr>
      <xdr:spPr>
        <a:xfrm>
          <a:off x="16701370" y="1301393"/>
          <a:ext cx="3200289" cy="604814"/>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●行列の挿入や削除は行わないでください。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（必要な場合はお問い合わせください。）</a:t>
          </a:r>
        </a:p>
      </xdr:txBody>
    </xdr:sp>
    <xdr:clientData/>
  </xdr:twoCellAnchor>
  <xdr:twoCellAnchor>
    <xdr:from>
      <xdr:col>17</xdr:col>
      <xdr:colOff>0</xdr:colOff>
      <xdr:row>3</xdr:row>
      <xdr:rowOff>91642</xdr:rowOff>
    </xdr:from>
    <xdr:to>
      <xdr:col>22</xdr:col>
      <xdr:colOff>131464</xdr:colOff>
      <xdr:row>4</xdr:row>
      <xdr:rowOff>134507</xdr:rowOff>
    </xdr:to>
    <xdr:sp macro="" textlink="">
      <xdr:nvSpPr>
        <xdr:cNvPr id="5" name="正方形/長方形 4">
          <a:extLst>
            <a:ext uri="{FF2B5EF4-FFF2-40B4-BE49-F238E27FC236}">
              <a16:creationId xmlns:a16="http://schemas.microsoft.com/office/drawing/2014/main" id="{0A89FC8C-F03A-4F44-B900-24A37826727A}"/>
            </a:ext>
          </a:extLst>
        </xdr:cNvPr>
        <xdr:cNvSpPr/>
      </xdr:nvSpPr>
      <xdr:spPr>
        <a:xfrm>
          <a:off x="16701370" y="744039"/>
          <a:ext cx="3197731" cy="382112"/>
        </a:xfrm>
        <a:prstGeom prst="rect">
          <a:avLst/>
        </a:prstGeom>
        <a:solidFill>
          <a:schemeClr val="accent6">
            <a:lumMod val="40000"/>
            <a:lumOff val="60000"/>
          </a:schemeClr>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●桃色塗のセルは表示されるリストから選択してください。</a:t>
          </a:r>
        </a:p>
      </xdr:txBody>
    </xdr:sp>
    <xdr:clientData/>
  </xdr:twoCellAnchor>
  <xdr:twoCellAnchor>
    <xdr:from>
      <xdr:col>17</xdr:col>
      <xdr:colOff>0</xdr:colOff>
      <xdr:row>1</xdr:row>
      <xdr:rowOff>65845</xdr:rowOff>
    </xdr:from>
    <xdr:to>
      <xdr:col>22</xdr:col>
      <xdr:colOff>134022</xdr:colOff>
      <xdr:row>2</xdr:row>
      <xdr:rowOff>258821</xdr:rowOff>
    </xdr:to>
    <xdr:sp macro="" textlink="">
      <xdr:nvSpPr>
        <xdr:cNvPr id="6" name="正方形/長方形 5">
          <a:extLst>
            <a:ext uri="{FF2B5EF4-FFF2-40B4-BE49-F238E27FC236}">
              <a16:creationId xmlns:a16="http://schemas.microsoft.com/office/drawing/2014/main" id="{993E3810-412D-498C-B6BA-F2AEC93E7BD3}"/>
            </a:ext>
          </a:extLst>
        </xdr:cNvPr>
        <xdr:cNvSpPr/>
      </xdr:nvSpPr>
      <xdr:spPr>
        <a:xfrm>
          <a:off x="16701370" y="222420"/>
          <a:ext cx="3200289" cy="349552"/>
        </a:xfrm>
        <a:prstGeom prst="rect">
          <a:avLst/>
        </a:prstGeom>
        <a:solidFill>
          <a:srgbClr val="FFFF0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●黄色塗のセルは記入してください。</a:t>
          </a:r>
        </a:p>
      </xdr:txBody>
    </xdr:sp>
    <xdr:clientData/>
  </xdr:twoCellAnchor>
  <xdr:twoCellAnchor>
    <xdr:from>
      <xdr:col>2</xdr:col>
      <xdr:colOff>0</xdr:colOff>
      <xdr:row>84</xdr:row>
      <xdr:rowOff>105833</xdr:rowOff>
    </xdr:from>
    <xdr:to>
      <xdr:col>12</xdr:col>
      <xdr:colOff>1750274</xdr:colOff>
      <xdr:row>96</xdr:row>
      <xdr:rowOff>108374</xdr:rowOff>
    </xdr:to>
    <xdr:sp macro="" textlink="">
      <xdr:nvSpPr>
        <xdr:cNvPr id="7" name="正方形/長方形 6">
          <a:extLst>
            <a:ext uri="{FF2B5EF4-FFF2-40B4-BE49-F238E27FC236}">
              <a16:creationId xmlns:a16="http://schemas.microsoft.com/office/drawing/2014/main" id="{10076233-95E3-4AFD-B3CA-5D036DD32E85}"/>
            </a:ext>
          </a:extLst>
        </xdr:cNvPr>
        <xdr:cNvSpPr/>
      </xdr:nvSpPr>
      <xdr:spPr>
        <a:xfrm>
          <a:off x="446852" y="8207963"/>
          <a:ext cx="12521755" cy="1978096"/>
        </a:xfrm>
        <a:prstGeom prst="rect">
          <a:avLst/>
        </a:prstGeom>
        <a:solidFill>
          <a:schemeClr val="bg1">
            <a:lumMod val="85000"/>
          </a:schemeClr>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プルダウンリスト</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戸建住宅</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業工用</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から選択すること。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2)</a:t>
          </a:r>
          <a:r>
            <a:rPr kumimoji="1" lang="ja-JP" altLang="en-US" sz="1100">
              <a:solidFill>
                <a:sysClr val="windowText" lastClr="000000"/>
              </a:solidFill>
              <a:latin typeface="Meiryo UI" panose="020B0604030504040204" pitchFamily="50" charset="-128"/>
              <a:ea typeface="Meiryo UI" panose="020B0604030504040204" pitchFamily="50" charset="-128"/>
            </a:rPr>
            <a:t>部分離脱であることを確認できている場合には、離脱分に相当する係数（厨房＋給湯</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暖房＝</a:t>
          </a:r>
          <a:r>
            <a:rPr kumimoji="1" lang="en-US" altLang="ja-JP" sz="1100">
              <a:solidFill>
                <a:sysClr val="windowText" lastClr="000000"/>
              </a:solidFill>
              <a:latin typeface="Meiryo UI" panose="020B0604030504040204" pitchFamily="50" charset="-128"/>
              <a:ea typeface="Meiryo UI" panose="020B0604030504040204" pitchFamily="50" charset="-128"/>
            </a:rPr>
            <a:t>1.0</a:t>
          </a:r>
          <a:r>
            <a:rPr kumimoji="1" lang="ja-JP" altLang="en-US" sz="1100">
              <a:solidFill>
                <a:sysClr val="windowText" lastClr="000000"/>
              </a:solidFill>
              <a:latin typeface="Meiryo UI" panose="020B0604030504040204" pitchFamily="50" charset="-128"/>
              <a:ea typeface="Meiryo UI" panose="020B0604030504040204" pitchFamily="50" charset="-128"/>
            </a:rPr>
            <a:t>、厨房</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給湯＝</a:t>
          </a:r>
          <a:r>
            <a:rPr kumimoji="1" lang="en-US" altLang="ja-JP" sz="1100">
              <a:solidFill>
                <a:sysClr val="windowText" lastClr="000000"/>
              </a:solidFill>
              <a:latin typeface="Meiryo UI" panose="020B0604030504040204" pitchFamily="50" charset="-128"/>
              <a:ea typeface="Meiryo UI" panose="020B0604030504040204" pitchFamily="50" charset="-128"/>
            </a:rPr>
            <a:t>0.8</a:t>
          </a:r>
          <a:r>
            <a:rPr kumimoji="1" lang="ja-JP" altLang="en-US" sz="1100">
              <a:solidFill>
                <a:sysClr val="windowText" lastClr="000000"/>
              </a:solidFill>
              <a:latin typeface="Meiryo UI" panose="020B0604030504040204" pitchFamily="50" charset="-128"/>
              <a:ea typeface="Meiryo UI" panose="020B0604030504040204" pitchFamily="50" charset="-128"/>
            </a:rPr>
            <a:t>、厨房</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暖房＝</a:t>
          </a:r>
          <a:r>
            <a:rPr kumimoji="1" lang="en-US" altLang="ja-JP" sz="1100">
              <a:solidFill>
                <a:sysClr val="windowText" lastClr="000000"/>
              </a:solidFill>
              <a:latin typeface="Meiryo UI" panose="020B0604030504040204" pitchFamily="50" charset="-128"/>
              <a:ea typeface="Meiryo UI" panose="020B0604030504040204" pitchFamily="50" charset="-128"/>
            </a:rPr>
            <a:t>0.4</a:t>
          </a:r>
          <a:r>
            <a:rPr kumimoji="1" lang="ja-JP" altLang="en-US" sz="1100">
              <a:solidFill>
                <a:sysClr val="windowText" lastClr="000000"/>
              </a:solidFill>
              <a:latin typeface="Meiryo UI" panose="020B0604030504040204" pitchFamily="50" charset="-128"/>
              <a:ea typeface="Meiryo UI" panose="020B0604030504040204" pitchFamily="50" charset="-128"/>
            </a:rPr>
            <a:t>、給湯</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暖房＝</a:t>
          </a:r>
          <a:r>
            <a:rPr kumimoji="1" lang="en-US" altLang="ja-JP" sz="1100">
              <a:solidFill>
                <a:sysClr val="windowText" lastClr="000000"/>
              </a:solidFill>
              <a:latin typeface="Meiryo UI" panose="020B0604030504040204" pitchFamily="50" charset="-128"/>
              <a:ea typeface="Meiryo UI" panose="020B0604030504040204" pitchFamily="50" charset="-128"/>
            </a:rPr>
            <a:t>0.8</a:t>
          </a:r>
          <a:r>
            <a:rPr kumimoji="1" lang="ja-JP" altLang="en-US" sz="1100">
              <a:solidFill>
                <a:sysClr val="windowText" lastClr="000000"/>
              </a:solidFill>
              <a:latin typeface="Meiryo UI" panose="020B0604030504040204" pitchFamily="50" charset="-128"/>
              <a:ea typeface="Meiryo UI" panose="020B0604030504040204" pitchFamily="50" charset="-128"/>
            </a:rPr>
            <a:t>、厨房のみ＝</a:t>
          </a:r>
          <a:r>
            <a:rPr kumimoji="1" lang="en-US" altLang="ja-JP" sz="1100">
              <a:solidFill>
                <a:sysClr val="windowText" lastClr="000000"/>
              </a:solidFill>
              <a:latin typeface="Meiryo UI" panose="020B0604030504040204" pitchFamily="50" charset="-128"/>
              <a:ea typeface="Meiryo UI" panose="020B0604030504040204" pitchFamily="50" charset="-128"/>
            </a:rPr>
            <a:t>0.2</a:t>
          </a:r>
          <a:r>
            <a:rPr kumimoji="1" lang="ja-JP" altLang="en-US" sz="1100">
              <a:solidFill>
                <a:sysClr val="windowText" lastClr="000000"/>
              </a:solidFill>
              <a:latin typeface="Meiryo UI" panose="020B0604030504040204" pitchFamily="50" charset="-128"/>
              <a:ea typeface="Meiryo UI" panose="020B0604030504040204" pitchFamily="50" charset="-128"/>
            </a:rPr>
            <a:t>、給湯のみ＝</a:t>
          </a:r>
          <a:r>
            <a:rPr kumimoji="1" lang="en-US" altLang="ja-JP" sz="1100">
              <a:solidFill>
                <a:sysClr val="windowText" lastClr="000000"/>
              </a:solidFill>
              <a:latin typeface="Meiryo UI" panose="020B0604030504040204" pitchFamily="50" charset="-128"/>
              <a:ea typeface="Meiryo UI" panose="020B0604030504040204" pitchFamily="50" charset="-128"/>
            </a:rPr>
            <a:t>0.6</a:t>
          </a:r>
          <a:r>
            <a:rPr kumimoji="1" lang="ja-JP" altLang="en-US" sz="1100">
              <a:solidFill>
                <a:sysClr val="windowText" lastClr="000000"/>
              </a:solidFill>
              <a:latin typeface="Meiryo UI" panose="020B0604030504040204" pitchFamily="50" charset="-128"/>
              <a:ea typeface="Meiryo UI" panose="020B0604030504040204" pitchFamily="50" charset="-128"/>
            </a:rPr>
            <a:t>、暖房のみ＝</a:t>
          </a:r>
          <a:r>
            <a:rPr kumimoji="1" lang="en-US" altLang="ja-JP" sz="1100">
              <a:solidFill>
                <a:sysClr val="windowText" lastClr="000000"/>
              </a:solidFill>
              <a:latin typeface="Meiryo UI" panose="020B0604030504040204" pitchFamily="50" charset="-128"/>
              <a:ea typeface="Meiryo UI" panose="020B0604030504040204" pitchFamily="50" charset="-128"/>
            </a:rPr>
            <a:t>0.2</a:t>
          </a:r>
          <a:r>
            <a:rPr kumimoji="1" lang="ja-JP" altLang="en-US" sz="1100">
              <a:solidFill>
                <a:sysClr val="windowText" lastClr="000000"/>
              </a:solidFill>
              <a:latin typeface="Meiryo UI" panose="020B0604030504040204" pitchFamily="50" charset="-128"/>
              <a:ea typeface="Meiryo UI" panose="020B0604030504040204" pitchFamily="50" charset="-128"/>
            </a:rPr>
            <a:t>）</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をプルダウンリストから選択すること。部分離脱であることを確認できていない場合及び業工用の場合は「</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」を選択することとし、業工用において「</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」以外の係数を使用する場合には、その根拠資料を別途提出すること。また、</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他燃料事業者たる関係会社にスイッチ（離脱）した場合及び自社が販売する他燃料にスイッチ（離脱）した場合には、離脱件数としてカウントせず、係数は「</a:t>
          </a:r>
          <a:r>
            <a:rPr kumimoji="1" lang="en-US" altLang="ja-JP" sz="1100">
              <a:solidFill>
                <a:sysClr val="windowText" lastClr="000000"/>
              </a:solidFill>
              <a:latin typeface="Meiryo UI" panose="020B0604030504040204" pitchFamily="50" charset="-128"/>
              <a:ea typeface="Meiryo UI" panose="020B0604030504040204" pitchFamily="50" charset="-128"/>
            </a:rPr>
            <a:t>0</a:t>
          </a:r>
          <a:r>
            <a:rPr kumimoji="1" lang="ja-JP" altLang="en-US" sz="1100">
              <a:solidFill>
                <a:sysClr val="windowText" lastClr="000000"/>
              </a:solidFill>
              <a:latin typeface="Meiryo UI" panose="020B0604030504040204" pitchFamily="50" charset="-128"/>
              <a:ea typeface="Meiryo UI" panose="020B0604030504040204" pitchFamily="50" charset="-128"/>
            </a:rPr>
            <a:t>」を選択することとし、判断根拠にその旨を記載すること。　</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需要家からヒアリングした内容等を記載すること。また、不明な場合には「不明」と記載すること。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4)</a:t>
          </a:r>
          <a:r>
            <a:rPr kumimoji="1" lang="ja-JP" altLang="en-US" sz="1100">
              <a:solidFill>
                <a:sysClr val="windowText" lastClr="000000"/>
              </a:solidFill>
              <a:latin typeface="Meiryo UI" panose="020B0604030504040204" pitchFamily="50" charset="-128"/>
              <a:ea typeface="Meiryo UI" panose="020B0604030504040204" pitchFamily="50" charset="-128"/>
            </a:rPr>
            <a:t>選択した係数、離脱先他燃料及び離脱年月に係る判断根拠を記載すること。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5)</a:t>
          </a:r>
          <a:r>
            <a:rPr kumimoji="1" lang="ja-JP" altLang="en-US" sz="1100">
              <a:solidFill>
                <a:sysClr val="windowText" lastClr="000000"/>
              </a:solidFill>
              <a:latin typeface="Meiryo UI" panose="020B0604030504040204" pitchFamily="50" charset="-128"/>
              <a:ea typeface="Meiryo UI" panose="020B0604030504040204" pitchFamily="50" charset="-128"/>
            </a:rPr>
            <a:t>行が足りない場合には、適宜追加して記載すること。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6)</a:t>
          </a:r>
          <a:r>
            <a:rPr kumimoji="1" lang="ja-JP" altLang="en-US" sz="1100">
              <a:solidFill>
                <a:sysClr val="windowText" lastClr="000000"/>
              </a:solidFill>
              <a:latin typeface="Meiryo UI" panose="020B0604030504040204" pitchFamily="50" charset="-128"/>
              <a:ea typeface="Meiryo UI" panose="020B0604030504040204" pitchFamily="50" charset="-128"/>
            </a:rPr>
            <a:t>大口需要（ガス事業法施工規則第</a:t>
          </a:r>
          <a:r>
            <a:rPr kumimoji="1" lang="en-US" altLang="ja-JP" sz="1100">
              <a:solidFill>
                <a:sysClr val="windowText" lastClr="000000"/>
              </a:solidFill>
              <a:latin typeface="Meiryo UI" panose="020B0604030504040204" pitchFamily="50" charset="-128"/>
              <a:ea typeface="Meiryo UI" panose="020B0604030504040204" pitchFamily="50" charset="-128"/>
            </a:rPr>
            <a:t>73</a:t>
          </a:r>
          <a:r>
            <a:rPr kumimoji="1" lang="ja-JP" altLang="en-US" sz="1100">
              <a:solidFill>
                <a:sysClr val="windowText" lastClr="000000"/>
              </a:solidFill>
              <a:latin typeface="Meiryo UI" panose="020B0604030504040204" pitchFamily="50" charset="-128"/>
              <a:ea typeface="Meiryo UI" panose="020B0604030504040204" pitchFamily="50" charset="-128"/>
            </a:rPr>
            <a:t>条第</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項各号に掲げる要件のいずれにも適合する需要をいう。）に係る離脱物件は記載しないこと。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0</xdr:colOff>
      <xdr:row>7</xdr:row>
      <xdr:rowOff>189497</xdr:rowOff>
    </xdr:from>
    <xdr:to>
      <xdr:col>22</xdr:col>
      <xdr:colOff>177850</xdr:colOff>
      <xdr:row>9</xdr:row>
      <xdr:rowOff>226795</xdr:rowOff>
    </xdr:to>
    <xdr:sp macro="" textlink="">
      <xdr:nvSpPr>
        <xdr:cNvPr id="2" name="正方形/長方形 4">
          <a:extLst>
            <a:ext uri="{FF2B5EF4-FFF2-40B4-BE49-F238E27FC236}">
              <a16:creationId xmlns:a16="http://schemas.microsoft.com/office/drawing/2014/main" id="{84489185-233D-4771-8572-7EDC7E5F478B}"/>
            </a:ext>
          </a:extLst>
        </xdr:cNvPr>
        <xdr:cNvSpPr/>
      </xdr:nvSpPr>
      <xdr:spPr>
        <a:xfrm>
          <a:off x="16701370" y="2081449"/>
          <a:ext cx="3244117" cy="637504"/>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●所在地の重複チェックにて</a:t>
          </a:r>
          <a:r>
            <a:rPr kumimoji="1" lang="ja-JP" altLang="en-US" sz="1100">
              <a:solidFill>
                <a:srgbClr val="FF0000"/>
              </a:solidFill>
              <a:latin typeface="Meiryo UI" panose="020B0604030504040204" pitchFamily="50" charset="-128"/>
              <a:ea typeface="Meiryo UI" panose="020B0604030504040204" pitchFamily="50" charset="-128"/>
            </a:rPr>
            <a:t>重複あり</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重複が発生しないよう修正してください。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0</xdr:colOff>
      <xdr:row>10</xdr:row>
      <xdr:rowOff>105111</xdr:rowOff>
    </xdr:from>
    <xdr:to>
      <xdr:col>22</xdr:col>
      <xdr:colOff>181025</xdr:colOff>
      <xdr:row>12</xdr:row>
      <xdr:rowOff>132954</xdr:rowOff>
    </xdr:to>
    <xdr:sp macro="" textlink="">
      <xdr:nvSpPr>
        <xdr:cNvPr id="8" name="正方形/長方形 4">
          <a:extLst>
            <a:ext uri="{FF2B5EF4-FFF2-40B4-BE49-F238E27FC236}">
              <a16:creationId xmlns:a16="http://schemas.microsoft.com/office/drawing/2014/main" id="{6D6E0DBC-D0C5-4A20-B76C-45394E7E5202}"/>
            </a:ext>
          </a:extLst>
        </xdr:cNvPr>
        <xdr:cNvSpPr/>
      </xdr:nvSpPr>
      <xdr:spPr>
        <a:xfrm>
          <a:off x="16701370" y="2897371"/>
          <a:ext cx="3247292" cy="628049"/>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●期間内チェックにて</a:t>
          </a:r>
          <a:r>
            <a:rPr kumimoji="1" lang="ja-JP" altLang="en-US" sz="1100">
              <a:solidFill>
                <a:srgbClr val="FF0000"/>
              </a:solidFill>
              <a:latin typeface="Meiryo UI" panose="020B0604030504040204" pitchFamily="50" charset="-128"/>
              <a:ea typeface="Meiryo UI" panose="020B0604030504040204" pitchFamily="50" charset="-128"/>
            </a:rPr>
            <a:t>期間外</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期間内になるよう修正してください。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8</xdr:row>
      <xdr:rowOff>133350</xdr:rowOff>
    </xdr:from>
    <xdr:to>
      <xdr:col>4</xdr:col>
      <xdr:colOff>0</xdr:colOff>
      <xdr:row>12</xdr:row>
      <xdr:rowOff>47625</xdr:rowOff>
    </xdr:to>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283882" y="1448174"/>
          <a:ext cx="7859059" cy="5716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備考　１　結果の欄には、計算に応じて「（Ｄ）＞（Ｅ）」又は「（Ｄ）≦（Ｅ）」のいずれかを記載すること。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２　用紙の大きさは、日本産業規格Ａ４とすること。</a:t>
          </a:r>
        </a:p>
      </xdr:txBody>
    </xdr:sp>
    <xdr:clientData/>
  </xdr:twoCellAnchor>
  <xdr:twoCellAnchor>
    <xdr:from>
      <xdr:col>5</xdr:col>
      <xdr:colOff>151191</xdr:colOff>
      <xdr:row>2</xdr:row>
      <xdr:rowOff>90713</xdr:rowOff>
    </xdr:from>
    <xdr:to>
      <xdr:col>10</xdr:col>
      <xdr:colOff>473730</xdr:colOff>
      <xdr:row>8</xdr:row>
      <xdr:rowOff>151189</xdr:rowOff>
    </xdr:to>
    <xdr:sp macro="" textlink="">
      <xdr:nvSpPr>
        <xdr:cNvPr id="2" name="正方形/長方形 1">
          <a:extLst>
            <a:ext uri="{FF2B5EF4-FFF2-40B4-BE49-F238E27FC236}">
              <a16:creationId xmlns:a16="http://schemas.microsoft.com/office/drawing/2014/main" id="{667BF82C-134C-4E34-ADDE-51D4DF3CA7A0}"/>
            </a:ext>
          </a:extLst>
        </xdr:cNvPr>
        <xdr:cNvSpPr/>
      </xdr:nvSpPr>
      <xdr:spPr>
        <a:xfrm>
          <a:off x="8920239" y="413253"/>
          <a:ext cx="3477380" cy="1028095"/>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400" b="0">
              <a:solidFill>
                <a:srgbClr val="FF0000"/>
              </a:solidFill>
              <a:latin typeface="Meiryo UI" panose="020B0604030504040204" pitchFamily="50" charset="-128"/>
              <a:ea typeface="Meiryo UI" panose="020B0604030504040204" pitchFamily="50" charset="-128"/>
            </a:rPr>
            <a:t>●記入作業不要です。</a:t>
          </a:r>
          <a:endParaRPr kumimoji="1" lang="en-US" altLang="ja-JP" sz="1400" b="0">
            <a:solidFill>
              <a:srgbClr val="FF0000"/>
            </a:solidFill>
            <a:latin typeface="Meiryo UI" panose="020B0604030504040204" pitchFamily="50" charset="-128"/>
            <a:ea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rPr>
            <a:t>　（第１、２表で記載いただいた内容をもとに計算式で作成しています。）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28</xdr:row>
      <xdr:rowOff>0</xdr:rowOff>
    </xdr:from>
    <xdr:to>
      <xdr:col>16</xdr:col>
      <xdr:colOff>1047750</xdr:colOff>
      <xdr:row>33</xdr:row>
      <xdr:rowOff>9525</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200025" y="7324725"/>
          <a:ext cx="17373600" cy="819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備考　１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「自由料金メニューによる契約件数≧指定旧供給地点小売供給約款による契約件数」が成立しない場合にあっては、２への記入を省略することができる</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２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原料費調整単位額の欄には、直近の指定旧供給地点小売供給約款における原料費調整において、調整単位料金を算定するために基準単位料金に増減する金額を記入すること。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３　用紙の大きさは、日本産業規格Ａ４とすること。</a:t>
          </a:r>
        </a:p>
      </xdr:txBody>
    </xdr:sp>
    <xdr:clientData/>
  </xdr:twoCellAnchor>
  <xdr:twoCellAnchor>
    <xdr:from>
      <xdr:col>18</xdr:col>
      <xdr:colOff>69689</xdr:colOff>
      <xdr:row>12</xdr:row>
      <xdr:rowOff>111839</xdr:rowOff>
    </xdr:from>
    <xdr:to>
      <xdr:col>23</xdr:col>
      <xdr:colOff>408072</xdr:colOff>
      <xdr:row>13</xdr:row>
      <xdr:rowOff>192929</xdr:rowOff>
    </xdr:to>
    <xdr:sp macro="" textlink="">
      <xdr:nvSpPr>
        <xdr:cNvPr id="8" name="正方形/長方形 7">
          <a:extLst>
            <a:ext uri="{FF2B5EF4-FFF2-40B4-BE49-F238E27FC236}">
              <a16:creationId xmlns:a16="http://schemas.microsoft.com/office/drawing/2014/main" id="{00E19BB4-915F-8633-9DAD-48F06D455783}"/>
            </a:ext>
          </a:extLst>
        </xdr:cNvPr>
        <xdr:cNvSpPr/>
      </xdr:nvSpPr>
      <xdr:spPr>
        <a:xfrm>
          <a:off x="18867557" y="2310993"/>
          <a:ext cx="3420000" cy="697414"/>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●行列の挿入や削除は行わないでください。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（必要な場合はお問い合わせください。）</a:t>
          </a:r>
        </a:p>
      </xdr:txBody>
    </xdr:sp>
    <xdr:clientData/>
  </xdr:twoCellAnchor>
  <xdr:twoCellAnchor>
    <xdr:from>
      <xdr:col>18</xdr:col>
      <xdr:colOff>66514</xdr:colOff>
      <xdr:row>8</xdr:row>
      <xdr:rowOff>14644</xdr:rowOff>
    </xdr:from>
    <xdr:to>
      <xdr:col>23</xdr:col>
      <xdr:colOff>408072</xdr:colOff>
      <xdr:row>11</xdr:row>
      <xdr:rowOff>17634</xdr:rowOff>
    </xdr:to>
    <xdr:sp macro="" textlink="">
      <xdr:nvSpPr>
        <xdr:cNvPr id="9" name="正方形/長方形 8">
          <a:extLst>
            <a:ext uri="{FF2B5EF4-FFF2-40B4-BE49-F238E27FC236}">
              <a16:creationId xmlns:a16="http://schemas.microsoft.com/office/drawing/2014/main" id="{BF2C78F9-836D-F03B-F36D-7CB02FBB57DE}"/>
            </a:ext>
          </a:extLst>
        </xdr:cNvPr>
        <xdr:cNvSpPr/>
      </xdr:nvSpPr>
      <xdr:spPr>
        <a:xfrm>
          <a:off x="18864382" y="1639497"/>
          <a:ext cx="3423175" cy="409203"/>
        </a:xfrm>
        <a:prstGeom prst="rect">
          <a:avLst/>
        </a:prstGeom>
        <a:solidFill>
          <a:srgbClr val="FFFF0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●黄色塗のセルは記入してください。</a:t>
          </a:r>
        </a:p>
      </xdr:txBody>
    </xdr:sp>
    <xdr:clientData/>
  </xdr:twoCellAnchor>
  <xdr:twoCellAnchor>
    <xdr:from>
      <xdr:col>18</xdr:col>
      <xdr:colOff>69689</xdr:colOff>
      <xdr:row>1</xdr:row>
      <xdr:rowOff>45357</xdr:rowOff>
    </xdr:from>
    <xdr:to>
      <xdr:col>23</xdr:col>
      <xdr:colOff>393512</xdr:colOff>
      <xdr:row>7</xdr:row>
      <xdr:rowOff>98052</xdr:rowOff>
    </xdr:to>
    <xdr:sp macro="" textlink="">
      <xdr:nvSpPr>
        <xdr:cNvPr id="10" name="正方形/長方形 9">
          <a:extLst>
            <a:ext uri="{FF2B5EF4-FFF2-40B4-BE49-F238E27FC236}">
              <a16:creationId xmlns:a16="http://schemas.microsoft.com/office/drawing/2014/main" id="{64ACE321-874D-469F-A4AF-6B2AE6ABD963}"/>
            </a:ext>
          </a:extLst>
        </xdr:cNvPr>
        <xdr:cNvSpPr/>
      </xdr:nvSpPr>
      <xdr:spPr>
        <a:xfrm>
          <a:off x="18867557" y="213445"/>
          <a:ext cx="3405440" cy="1201298"/>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200">
              <a:solidFill>
                <a:sysClr val="windowText" lastClr="000000"/>
              </a:solidFill>
              <a:latin typeface="Meiryo UI" panose="020B0604030504040204" pitchFamily="50" charset="-128"/>
              <a:ea typeface="Meiryo UI" panose="020B0604030504040204" pitchFamily="50" charset="-128"/>
            </a:rPr>
            <a:t>２．指定旧供給地点におけるガス販売量、販売額等の表については、</a:t>
          </a:r>
          <a:r>
            <a:rPr kumimoji="1" lang="ja-JP" altLang="en-US" sz="1200" u="sng">
              <a:solidFill>
                <a:srgbClr val="FF0000"/>
              </a:solidFill>
              <a:latin typeface="Meiryo UI" panose="020B0604030504040204" pitchFamily="50" charset="-128"/>
              <a:ea typeface="Meiryo UI" panose="020B0604030504040204" pitchFamily="50" charset="-128"/>
            </a:rPr>
            <a:t>自由料金メニューも含めた数値を記載ください。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w="28575">
          <a:solidFill>
            <a:srgbClr val="FF0000"/>
          </a:solidFill>
        </a:ln>
      </a:spPr>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defPPr algn="l">
          <a:defRPr kumimoji="1" sz="1100">
            <a:solidFill>
              <a:schemeClr val="bg1"/>
            </a:solidFill>
          </a:defRPr>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P46"/>
  <sheetViews>
    <sheetView showGridLines="0" tabSelected="1" view="pageBreakPreview" zoomScaleNormal="100" zoomScaleSheetLayoutView="100" workbookViewId="0">
      <selection activeCell="E8" sqref="E8:F8"/>
    </sheetView>
  </sheetViews>
  <sheetFormatPr defaultColWidth="8.875" defaultRowHeight="13.5" x14ac:dyDescent="0.15"/>
  <cols>
    <col min="1" max="1" width="2.875" style="1" customWidth="1"/>
    <col min="2" max="3" width="10.125" style="1" customWidth="1"/>
    <col min="4" max="4" width="35" style="1" customWidth="1"/>
    <col min="5" max="5" width="7.375" style="2" customWidth="1"/>
    <col min="6" max="6" width="21.375" style="3" customWidth="1"/>
    <col min="7" max="8" width="10" style="4" customWidth="1"/>
    <col min="9" max="9" width="22.375" style="5" customWidth="1"/>
    <col min="10" max="10" width="2.625" style="1" customWidth="1"/>
    <col min="11" max="11" width="17.875" style="1" bestFit="1" customWidth="1"/>
    <col min="12" max="12" width="11.625" style="1" customWidth="1"/>
    <col min="13" max="13" width="8.875" style="1"/>
    <col min="14" max="14" width="19.5" style="1" bestFit="1" customWidth="1"/>
    <col min="15" max="15" width="12.125" style="1" bestFit="1" customWidth="1"/>
    <col min="16" max="16384" width="8.875" style="1"/>
  </cols>
  <sheetData>
    <row r="1" spans="1:16" ht="14.25" x14ac:dyDescent="0.15">
      <c r="B1" s="1" t="s">
        <v>0</v>
      </c>
      <c r="C1" s="8"/>
      <c r="F1" s="1"/>
      <c r="I1" s="114" t="s">
        <v>105</v>
      </c>
      <c r="K1" s="83" t="s">
        <v>1</v>
      </c>
    </row>
    <row r="2" spans="1:16" x14ac:dyDescent="0.15">
      <c r="B2" s="188" t="s">
        <v>2</v>
      </c>
      <c r="C2" s="188"/>
      <c r="D2" s="188"/>
      <c r="E2" s="188"/>
      <c r="F2" s="188"/>
      <c r="G2" s="188"/>
      <c r="H2" s="188"/>
      <c r="I2" s="188"/>
      <c r="K2" s="125" t="str">
        <f>IF(OR(ISERROR(VALUE(I1)),ISBLANK(I1)),"提出日未入力",
(IF(MONTH(I1)=1,DATE(YEAR(I1),2,15),IF(MONTH(I1)=2,IF(DAY(I1)&lt;=15,DATE(YEAR(I1),2,15),DATE(YEAR(I1),5,15)),IF(MONTH(I1)=3,DATE(YEAR(I1),5,15),IF(MONTH(I1)=4,DATE(YEAR(I1),5,15),IF(MONTH(I1)=5,IF(DAY(I1)&lt;=15,DATE(YEAR(I1),5,15),DATE(YEAR(I1),8,15)),IF(MONTH(I1)=6,DATE(YEAR(I1),8,15),IF(MONTH(I1)=7,DATE(YEAR(I1),8,15),IF(MONTH(I1)=8,IF(DAY(I1)&lt;=15,DATE(YEAR(I1),8,15),DATE(YEAR(I1),11,15)),IF(MONTH(I1)=9,DATE(YEAR(I1),11,15),IF(MONTH(I1)=10,DATE(YEAR(I1),11,15),IF(MONTH(I1)=11,IF(DAY(I1)&lt;=15,DATE(YEAR(I1),11,15),DATE((YEAR(I1)+1),2,15)),IF(MONTH(I1)=12,DATE((YEAR(I1)+1),2,15),""))))))))))))))</f>
        <v>提出日未入力</v>
      </c>
      <c r="N2" s="125"/>
    </row>
    <row r="3" spans="1:16" x14ac:dyDescent="0.15">
      <c r="B3" s="131" t="s">
        <v>104</v>
      </c>
      <c r="C3" s="6"/>
      <c r="D3" s="39" t="s">
        <v>102</v>
      </c>
      <c r="F3" s="2"/>
      <c r="G3" s="2"/>
      <c r="H3" s="2"/>
      <c r="I3" s="2"/>
      <c r="N3" s="72"/>
    </row>
    <row r="4" spans="1:16" x14ac:dyDescent="0.15">
      <c r="C4" s="8"/>
      <c r="E4" s="189" t="s">
        <v>3</v>
      </c>
      <c r="F4" s="189"/>
      <c r="G4" s="150"/>
      <c r="H4" s="150"/>
      <c r="I4" s="150"/>
    </row>
    <row r="5" spans="1:16" x14ac:dyDescent="0.15">
      <c r="A5" s="8"/>
      <c r="B5" s="8"/>
      <c r="C5" s="8"/>
      <c r="E5" s="148" t="s">
        <v>4</v>
      </c>
      <c r="F5" s="148"/>
      <c r="G5" s="149"/>
      <c r="H5" s="149"/>
      <c r="I5" s="149"/>
      <c r="O5" s="72"/>
      <c r="P5" s="82"/>
    </row>
    <row r="6" spans="1:16" ht="14.25" x14ac:dyDescent="0.15">
      <c r="A6" s="8"/>
      <c r="B6" s="1" t="s">
        <v>101</v>
      </c>
      <c r="D6" s="1" t="str">
        <f>IFERROR("("&amp;TEXT(EDATE($K$2,-5),"ggge年m月")&amp;"時点)","（○○年〇月時点)")</f>
        <v>（○○年〇月時点)</v>
      </c>
      <c r="E6" s="147"/>
      <c r="F6" s="147"/>
      <c r="G6" s="80"/>
      <c r="H6" s="12"/>
      <c r="I6" s="12"/>
      <c r="J6" s="13"/>
      <c r="K6" s="81" t="s">
        <v>5</v>
      </c>
      <c r="O6" s="72"/>
      <c r="P6" s="82"/>
    </row>
    <row r="7" spans="1:16" s="2" customFormat="1" x14ac:dyDescent="0.15">
      <c r="B7" s="151"/>
      <c r="C7" s="152"/>
      <c r="D7" s="151"/>
      <c r="E7" s="153" t="s">
        <v>6</v>
      </c>
      <c r="F7" s="154"/>
      <c r="G7" s="15" t="s">
        <v>7</v>
      </c>
      <c r="H7" s="155" t="s">
        <v>8</v>
      </c>
      <c r="I7" s="156"/>
      <c r="K7" s="88"/>
      <c r="O7" s="72"/>
      <c r="P7" s="82"/>
    </row>
    <row r="8" spans="1:16" ht="34.35" customHeight="1" x14ac:dyDescent="0.15">
      <c r="B8" s="157" t="s">
        <v>9</v>
      </c>
      <c r="C8" s="158"/>
      <c r="D8" s="157"/>
      <c r="E8" s="143"/>
      <c r="F8" s="144"/>
      <c r="G8" s="16" t="s">
        <v>10</v>
      </c>
      <c r="H8" s="159" t="s">
        <v>10</v>
      </c>
      <c r="I8" s="160"/>
      <c r="O8" s="72"/>
      <c r="P8" s="82"/>
    </row>
    <row r="9" spans="1:16" ht="20.85" customHeight="1" x14ac:dyDescent="0.15">
      <c r="B9" s="163" t="s">
        <v>11</v>
      </c>
      <c r="C9" s="161" t="s">
        <v>12</v>
      </c>
      <c r="D9" s="162"/>
      <c r="E9" s="143"/>
      <c r="F9" s="144"/>
      <c r="G9" s="16" t="s">
        <v>10</v>
      </c>
      <c r="H9" s="159" t="s">
        <v>10</v>
      </c>
      <c r="I9" s="160"/>
      <c r="O9" s="72"/>
      <c r="P9" s="82"/>
    </row>
    <row r="10" spans="1:16" ht="20.85" customHeight="1" x14ac:dyDescent="0.15">
      <c r="B10" s="196"/>
      <c r="C10" s="163" t="s">
        <v>13</v>
      </c>
      <c r="D10" s="18" t="s">
        <v>14</v>
      </c>
      <c r="E10" s="135"/>
      <c r="F10" s="136"/>
      <c r="G10" s="19">
        <v>1</v>
      </c>
      <c r="H10" s="20"/>
      <c r="I10" s="21">
        <f t="shared" ref="I10:I16" si="0">E10*G10</f>
        <v>0</v>
      </c>
      <c r="O10" s="72"/>
      <c r="P10" s="82"/>
    </row>
    <row r="11" spans="1:16" ht="20.85" customHeight="1" x14ac:dyDescent="0.15">
      <c r="B11" s="196"/>
      <c r="C11" s="164"/>
      <c r="D11" s="22" t="s">
        <v>15</v>
      </c>
      <c r="E11" s="137"/>
      <c r="F11" s="138"/>
      <c r="G11" s="23">
        <v>0.8</v>
      </c>
      <c r="H11" s="24"/>
      <c r="I11" s="25">
        <f t="shared" si="0"/>
        <v>0</v>
      </c>
      <c r="O11" s="72"/>
      <c r="P11" s="82"/>
    </row>
    <row r="12" spans="1:16" ht="20.85" customHeight="1" x14ac:dyDescent="0.15">
      <c r="B12" s="196"/>
      <c r="C12" s="164"/>
      <c r="D12" s="22" t="s">
        <v>16</v>
      </c>
      <c r="E12" s="137"/>
      <c r="F12" s="138"/>
      <c r="G12" s="23">
        <v>0.4</v>
      </c>
      <c r="H12" s="24"/>
      <c r="I12" s="25">
        <f t="shared" si="0"/>
        <v>0</v>
      </c>
      <c r="O12" s="72"/>
      <c r="P12" s="82"/>
    </row>
    <row r="13" spans="1:16" ht="20.85" customHeight="1" x14ac:dyDescent="0.15">
      <c r="B13" s="196"/>
      <c r="C13" s="164"/>
      <c r="D13" s="22" t="s">
        <v>17</v>
      </c>
      <c r="E13" s="137"/>
      <c r="F13" s="138"/>
      <c r="G13" s="23">
        <v>0.8</v>
      </c>
      <c r="H13" s="24"/>
      <c r="I13" s="25">
        <f t="shared" si="0"/>
        <v>0</v>
      </c>
      <c r="O13" s="72"/>
      <c r="P13" s="82"/>
    </row>
    <row r="14" spans="1:16" ht="20.85" customHeight="1" x14ac:dyDescent="0.15">
      <c r="B14" s="196"/>
      <c r="C14" s="164"/>
      <c r="D14" s="22" t="s">
        <v>18</v>
      </c>
      <c r="E14" s="137"/>
      <c r="F14" s="138"/>
      <c r="G14" s="23">
        <v>0.2</v>
      </c>
      <c r="H14" s="24"/>
      <c r="I14" s="25">
        <f t="shared" si="0"/>
        <v>0</v>
      </c>
      <c r="O14" s="72"/>
      <c r="P14" s="82"/>
    </row>
    <row r="15" spans="1:16" ht="20.85" customHeight="1" x14ac:dyDescent="0.15">
      <c r="B15" s="196"/>
      <c r="C15" s="164"/>
      <c r="D15" s="22" t="s">
        <v>19</v>
      </c>
      <c r="E15" s="137"/>
      <c r="F15" s="138"/>
      <c r="G15" s="23">
        <v>0.6</v>
      </c>
      <c r="H15" s="24"/>
      <c r="I15" s="25">
        <f t="shared" si="0"/>
        <v>0</v>
      </c>
      <c r="O15" s="72"/>
      <c r="P15" s="82"/>
    </row>
    <row r="16" spans="1:16" ht="20.85" customHeight="1" x14ac:dyDescent="0.15">
      <c r="B16" s="196"/>
      <c r="C16" s="164"/>
      <c r="D16" s="26" t="s">
        <v>20</v>
      </c>
      <c r="E16" s="139"/>
      <c r="F16" s="140"/>
      <c r="G16" s="27">
        <v>0.2</v>
      </c>
      <c r="H16" s="28"/>
      <c r="I16" s="29">
        <f t="shared" si="0"/>
        <v>0</v>
      </c>
      <c r="O16" s="72"/>
      <c r="P16" s="82"/>
    </row>
    <row r="17" spans="2:16" ht="20.85" customHeight="1" x14ac:dyDescent="0.15">
      <c r="B17" s="196"/>
      <c r="C17" s="165"/>
      <c r="D17" s="30" t="s">
        <v>21</v>
      </c>
      <c r="E17" s="31" t="s">
        <v>22</v>
      </c>
      <c r="F17" s="32">
        <f>SUM(E10:F16)</f>
        <v>0</v>
      </c>
      <c r="G17" s="33" t="s">
        <v>10</v>
      </c>
      <c r="H17" s="34" t="s">
        <v>23</v>
      </c>
      <c r="I17" s="35">
        <f>SUM(I10:I16)</f>
        <v>0</v>
      </c>
      <c r="O17" s="72"/>
      <c r="P17" s="82"/>
    </row>
    <row r="18" spans="2:16" ht="20.85" customHeight="1" x14ac:dyDescent="0.15">
      <c r="B18" s="196"/>
      <c r="C18" s="161" t="s">
        <v>24</v>
      </c>
      <c r="D18" s="162"/>
      <c r="E18" s="141">
        <f>E9-F17</f>
        <v>0</v>
      </c>
      <c r="F18" s="142"/>
      <c r="G18" s="36" t="s">
        <v>25</v>
      </c>
      <c r="H18" s="168" t="s">
        <v>10</v>
      </c>
      <c r="I18" s="169"/>
      <c r="O18" s="72"/>
      <c r="P18" s="82"/>
    </row>
    <row r="19" spans="2:16" ht="20.25" customHeight="1" x14ac:dyDescent="0.15">
      <c r="B19" s="197"/>
      <c r="C19" s="148" t="s">
        <v>26</v>
      </c>
      <c r="D19" s="152"/>
      <c r="E19" s="168" t="s">
        <v>10</v>
      </c>
      <c r="F19" s="169"/>
      <c r="G19" s="33" t="s">
        <v>25</v>
      </c>
      <c r="H19" s="145">
        <f>I17+E18</f>
        <v>0</v>
      </c>
      <c r="I19" s="146"/>
      <c r="O19" s="72"/>
      <c r="P19" s="82"/>
    </row>
    <row r="20" spans="2:16" ht="20.25" customHeight="1" x14ac:dyDescent="0.15">
      <c r="B20" s="170" t="s">
        <v>27</v>
      </c>
      <c r="C20" s="148"/>
      <c r="D20" s="152"/>
      <c r="E20" s="143"/>
      <c r="F20" s="144"/>
      <c r="G20" s="33" t="s">
        <v>25</v>
      </c>
      <c r="H20" s="168" t="s">
        <v>10</v>
      </c>
      <c r="I20" s="169"/>
      <c r="O20" s="72"/>
      <c r="P20" s="82"/>
    </row>
    <row r="21" spans="2:16" ht="32.85" customHeight="1" x14ac:dyDescent="0.15">
      <c r="B21" s="194" t="s">
        <v>28</v>
      </c>
      <c r="C21" s="195"/>
      <c r="D21" s="151"/>
      <c r="E21" s="168" t="s">
        <v>10</v>
      </c>
      <c r="F21" s="169"/>
      <c r="G21" s="37" t="s">
        <v>10</v>
      </c>
      <c r="H21" s="145">
        <f>E8-H19-E20</f>
        <v>0</v>
      </c>
      <c r="I21" s="146"/>
      <c r="O21" s="72"/>
      <c r="P21" s="82"/>
    </row>
    <row r="22" spans="2:16" ht="20.85" customHeight="1" x14ac:dyDescent="0.15">
      <c r="B22" s="2"/>
      <c r="C22" s="2"/>
      <c r="D22" s="2"/>
      <c r="O22" s="72"/>
      <c r="P22" s="82"/>
    </row>
    <row r="23" spans="2:16" ht="20.85" customHeight="1" x14ac:dyDescent="0.15">
      <c r="B23" s="39" t="s">
        <v>103</v>
      </c>
      <c r="C23" s="39"/>
      <c r="D23" s="39" t="str">
        <f>IFERROR("("&amp;TEXT(EDATE($K$2,-5),"ggge年m月")&amp;"時点)","（○○年〇月時点)")</f>
        <v>（○○年〇月時点)</v>
      </c>
      <c r="E23" s="147"/>
      <c r="F23" s="147"/>
      <c r="G23" s="115"/>
      <c r="H23" s="12"/>
      <c r="I23" s="12"/>
      <c r="J23" s="13"/>
      <c r="K23" s="81" t="s">
        <v>29</v>
      </c>
      <c r="O23" s="72"/>
      <c r="P23" s="82"/>
    </row>
    <row r="24" spans="2:16" ht="20.85" customHeight="1" x14ac:dyDescent="0.15">
      <c r="B24" s="182"/>
      <c r="C24" s="183"/>
      <c r="D24" s="158"/>
      <c r="E24" s="153" t="s">
        <v>30</v>
      </c>
      <c r="F24" s="154"/>
      <c r="G24" s="15" t="s">
        <v>7</v>
      </c>
      <c r="H24" s="155" t="s">
        <v>31</v>
      </c>
      <c r="I24" s="156"/>
      <c r="K24" s="87"/>
      <c r="O24" s="72"/>
      <c r="P24" s="82"/>
    </row>
    <row r="25" spans="2:16" ht="20.85" customHeight="1" x14ac:dyDescent="0.15">
      <c r="B25" s="184" t="s">
        <v>32</v>
      </c>
      <c r="C25" s="185"/>
      <c r="D25" s="157"/>
      <c r="E25" s="143"/>
      <c r="F25" s="144"/>
      <c r="G25" s="40" t="s">
        <v>10</v>
      </c>
      <c r="H25" s="159" t="s">
        <v>10</v>
      </c>
      <c r="I25" s="160"/>
      <c r="O25" s="72"/>
      <c r="P25" s="82"/>
    </row>
    <row r="26" spans="2:16" ht="20.85" customHeight="1" x14ac:dyDescent="0.15">
      <c r="B26" s="163" t="s">
        <v>13</v>
      </c>
      <c r="C26" s="192" t="s">
        <v>14</v>
      </c>
      <c r="D26" s="193"/>
      <c r="E26" s="135"/>
      <c r="F26" s="136"/>
      <c r="G26" s="20">
        <v>1</v>
      </c>
      <c r="H26" s="20"/>
      <c r="I26" s="21">
        <f t="shared" ref="I26:I32" si="1">E26*G26</f>
        <v>0</v>
      </c>
      <c r="O26" s="72"/>
      <c r="P26" s="82"/>
    </row>
    <row r="27" spans="2:16" ht="20.85" customHeight="1" x14ac:dyDescent="0.15">
      <c r="B27" s="190"/>
      <c r="C27" s="166" t="s">
        <v>15</v>
      </c>
      <c r="D27" s="167"/>
      <c r="E27" s="137"/>
      <c r="F27" s="138"/>
      <c r="G27" s="24">
        <v>0.8</v>
      </c>
      <c r="H27" s="24"/>
      <c r="I27" s="25">
        <f t="shared" si="1"/>
        <v>0</v>
      </c>
      <c r="O27" s="72"/>
      <c r="P27" s="82"/>
    </row>
    <row r="28" spans="2:16" ht="20.85" customHeight="1" x14ac:dyDescent="0.15">
      <c r="B28" s="190"/>
      <c r="C28" s="166" t="s">
        <v>16</v>
      </c>
      <c r="D28" s="167"/>
      <c r="E28" s="137"/>
      <c r="F28" s="138"/>
      <c r="G28" s="24">
        <v>0.4</v>
      </c>
      <c r="H28" s="24"/>
      <c r="I28" s="25">
        <f t="shared" si="1"/>
        <v>0</v>
      </c>
      <c r="O28" s="72"/>
      <c r="P28" s="82"/>
    </row>
    <row r="29" spans="2:16" ht="20.85" customHeight="1" x14ac:dyDescent="0.15">
      <c r="B29" s="190"/>
      <c r="C29" s="166" t="s">
        <v>17</v>
      </c>
      <c r="D29" s="167"/>
      <c r="E29" s="137"/>
      <c r="F29" s="138"/>
      <c r="G29" s="24">
        <v>0.8</v>
      </c>
      <c r="H29" s="24"/>
      <c r="I29" s="25">
        <f t="shared" si="1"/>
        <v>0</v>
      </c>
      <c r="O29" s="72"/>
      <c r="P29" s="82"/>
    </row>
    <row r="30" spans="2:16" ht="20.85" customHeight="1" x14ac:dyDescent="0.15">
      <c r="B30" s="190"/>
      <c r="C30" s="166" t="s">
        <v>18</v>
      </c>
      <c r="D30" s="167"/>
      <c r="E30" s="137"/>
      <c r="F30" s="138"/>
      <c r="G30" s="24">
        <v>0.2</v>
      </c>
      <c r="H30" s="24"/>
      <c r="I30" s="25">
        <f t="shared" si="1"/>
        <v>0</v>
      </c>
      <c r="O30" s="72"/>
      <c r="P30" s="82"/>
    </row>
    <row r="31" spans="2:16" ht="20.85" customHeight="1" x14ac:dyDescent="0.15">
      <c r="B31" s="190"/>
      <c r="C31" s="166" t="s">
        <v>19</v>
      </c>
      <c r="D31" s="167"/>
      <c r="E31" s="137"/>
      <c r="F31" s="138"/>
      <c r="G31" s="24">
        <v>0.6</v>
      </c>
      <c r="H31" s="24"/>
      <c r="I31" s="25">
        <f t="shared" si="1"/>
        <v>0</v>
      </c>
      <c r="O31" s="72"/>
      <c r="P31" s="82"/>
    </row>
    <row r="32" spans="2:16" ht="20.85" customHeight="1" x14ac:dyDescent="0.15">
      <c r="B32" s="190"/>
      <c r="C32" s="198" t="s">
        <v>20</v>
      </c>
      <c r="D32" s="199"/>
      <c r="E32" s="139"/>
      <c r="F32" s="140"/>
      <c r="G32" s="28">
        <v>0.2</v>
      </c>
      <c r="H32" s="28"/>
      <c r="I32" s="29">
        <f t="shared" si="1"/>
        <v>0</v>
      </c>
      <c r="O32" s="72"/>
      <c r="P32" s="82"/>
    </row>
    <row r="33" spans="2:16" ht="20.85" customHeight="1" x14ac:dyDescent="0.15">
      <c r="B33" s="191"/>
      <c r="C33" s="148" t="s">
        <v>21</v>
      </c>
      <c r="D33" s="152"/>
      <c r="E33" s="31" t="s">
        <v>33</v>
      </c>
      <c r="F33" s="32">
        <f>SUM(E26:F32)</f>
        <v>0</v>
      </c>
      <c r="G33" s="37" t="s">
        <v>10</v>
      </c>
      <c r="H33" s="34" t="s">
        <v>34</v>
      </c>
      <c r="I33" s="35">
        <f>SUM(I26:I32)</f>
        <v>0</v>
      </c>
      <c r="O33" s="72"/>
      <c r="P33" s="82"/>
    </row>
    <row r="34" spans="2:16" ht="20.85" customHeight="1" x14ac:dyDescent="0.15">
      <c r="B34" s="161" t="s">
        <v>35</v>
      </c>
      <c r="C34" s="174"/>
      <c r="D34" s="162"/>
      <c r="E34" s="141">
        <f>E25-F33</f>
        <v>0</v>
      </c>
      <c r="F34" s="142"/>
      <c r="G34" s="42" t="s">
        <v>10</v>
      </c>
      <c r="H34" s="175" t="s">
        <v>10</v>
      </c>
      <c r="I34" s="176"/>
      <c r="O34" s="72"/>
      <c r="P34" s="82"/>
    </row>
    <row r="35" spans="2:16" ht="32.85" customHeight="1" x14ac:dyDescent="0.15">
      <c r="B35" s="177" t="s">
        <v>36</v>
      </c>
      <c r="C35" s="178"/>
      <c r="D35" s="152"/>
      <c r="E35" s="168" t="s">
        <v>10</v>
      </c>
      <c r="F35" s="169"/>
      <c r="G35" s="37" t="s">
        <v>10</v>
      </c>
      <c r="H35" s="186">
        <f>I33+E34</f>
        <v>0</v>
      </c>
      <c r="I35" s="187"/>
      <c r="O35" s="72"/>
      <c r="P35" s="82"/>
    </row>
    <row r="36" spans="2:16" x14ac:dyDescent="0.15">
      <c r="O36" s="72"/>
      <c r="P36" s="82"/>
    </row>
    <row r="37" spans="2:16" x14ac:dyDescent="0.15">
      <c r="B37" s="1" t="s">
        <v>37</v>
      </c>
    </row>
    <row r="38" spans="2:16" ht="36" customHeight="1" x14ac:dyDescent="0.15">
      <c r="B38" s="179" t="s">
        <v>38</v>
      </c>
      <c r="C38" s="180"/>
      <c r="D38" s="181"/>
      <c r="E38" s="133" t="e">
        <f>H35/H21</f>
        <v>#DIV/0!</v>
      </c>
      <c r="F38" s="134"/>
      <c r="G38" s="171"/>
      <c r="H38" s="172"/>
      <c r="I38" s="173"/>
      <c r="J38" s="43"/>
    </row>
    <row r="39" spans="2:16" x14ac:dyDescent="0.15">
      <c r="F39" s="44"/>
    </row>
    <row r="40" spans="2:16" ht="13.5" customHeight="1" x14ac:dyDescent="0.15">
      <c r="B40" s="45"/>
      <c r="C40" s="45"/>
      <c r="D40" s="45"/>
      <c r="E40" s="45"/>
      <c r="F40" s="45"/>
      <c r="G40" s="45"/>
      <c r="H40" s="45"/>
      <c r="I40" s="45"/>
    </row>
    <row r="41" spans="2:16" x14ac:dyDescent="0.15">
      <c r="B41" s="45"/>
      <c r="C41" s="45"/>
      <c r="D41" s="45"/>
      <c r="E41" s="45"/>
      <c r="F41" s="45"/>
      <c r="G41" s="45"/>
      <c r="H41" s="45"/>
      <c r="I41" s="45"/>
    </row>
    <row r="42" spans="2:16" x14ac:dyDescent="0.15">
      <c r="B42" s="45"/>
      <c r="C42" s="45"/>
      <c r="D42" s="45"/>
      <c r="E42" s="45"/>
      <c r="F42" s="45"/>
      <c r="G42" s="45"/>
      <c r="H42" s="45"/>
      <c r="I42" s="45"/>
    </row>
    <row r="43" spans="2:16" x14ac:dyDescent="0.15">
      <c r="B43" s="45"/>
      <c r="C43" s="45"/>
      <c r="D43" s="45"/>
      <c r="E43" s="45"/>
      <c r="F43" s="45"/>
      <c r="G43" s="45"/>
      <c r="H43" s="45"/>
      <c r="I43" s="45"/>
    </row>
    <row r="44" spans="2:16" x14ac:dyDescent="0.15">
      <c r="B44" s="45"/>
      <c r="C44" s="45"/>
      <c r="D44" s="45"/>
      <c r="E44" s="45"/>
      <c r="F44" s="45"/>
      <c r="G44" s="45"/>
      <c r="H44" s="45"/>
      <c r="I44" s="45"/>
    </row>
    <row r="45" spans="2:16" x14ac:dyDescent="0.15">
      <c r="B45" s="45"/>
      <c r="C45" s="45"/>
      <c r="D45" s="45"/>
      <c r="E45" s="45"/>
      <c r="F45" s="45"/>
      <c r="G45" s="45"/>
      <c r="H45" s="45"/>
      <c r="I45" s="45"/>
    </row>
    <row r="46" spans="2:16" x14ac:dyDescent="0.15">
      <c r="B46" s="45"/>
      <c r="C46" s="45"/>
      <c r="D46" s="45"/>
      <c r="E46" s="45"/>
      <c r="F46" s="45"/>
      <c r="G46" s="45"/>
      <c r="H46" s="45"/>
      <c r="I46" s="45"/>
    </row>
  </sheetData>
  <sheetProtection algorithmName="SHA-512" hashValue="DGvHOAUM22pFw37OwyJqxN9DOGnyXLKiEEmGyS2iInk8RKdfgn5cGL+tZlWTv/1gQEAyc6lVfsvFe7SifLaPUg==" saltValue="ybYbymsNpatNO9lSZ3BbUQ==" spinCount="100000" sheet="1" formatRows="0" selectLockedCells="1"/>
  <mergeCells count="68">
    <mergeCell ref="B2:I2"/>
    <mergeCell ref="E4:F4"/>
    <mergeCell ref="C27:D27"/>
    <mergeCell ref="H24:I24"/>
    <mergeCell ref="H25:I25"/>
    <mergeCell ref="B26:B33"/>
    <mergeCell ref="C26:D26"/>
    <mergeCell ref="C18:D18"/>
    <mergeCell ref="H18:I18"/>
    <mergeCell ref="C19:D19"/>
    <mergeCell ref="E19:F19"/>
    <mergeCell ref="B21:D21"/>
    <mergeCell ref="E21:F21"/>
    <mergeCell ref="B9:B19"/>
    <mergeCell ref="C31:D31"/>
    <mergeCell ref="C32:D32"/>
    <mergeCell ref="C28:D28"/>
    <mergeCell ref="C29:D29"/>
    <mergeCell ref="H20:I20"/>
    <mergeCell ref="B20:D20"/>
    <mergeCell ref="G38:I38"/>
    <mergeCell ref="B34:D34"/>
    <mergeCell ref="H34:I34"/>
    <mergeCell ref="B35:D35"/>
    <mergeCell ref="E35:F35"/>
    <mergeCell ref="B38:D38"/>
    <mergeCell ref="C33:D33"/>
    <mergeCell ref="B24:D24"/>
    <mergeCell ref="E24:F24"/>
    <mergeCell ref="B25:D25"/>
    <mergeCell ref="C30:D30"/>
    <mergeCell ref="H35:I35"/>
    <mergeCell ref="C9:D9"/>
    <mergeCell ref="H9:I9"/>
    <mergeCell ref="C10:C17"/>
    <mergeCell ref="E8:F8"/>
    <mergeCell ref="E9:F9"/>
    <mergeCell ref="E12:F12"/>
    <mergeCell ref="E13:F13"/>
    <mergeCell ref="E14:F14"/>
    <mergeCell ref="E15:F15"/>
    <mergeCell ref="E16:F16"/>
    <mergeCell ref="B7:D7"/>
    <mergeCell ref="E7:F7"/>
    <mergeCell ref="H7:I7"/>
    <mergeCell ref="B8:D8"/>
    <mergeCell ref="H8:I8"/>
    <mergeCell ref="E5:F5"/>
    <mergeCell ref="G5:I5"/>
    <mergeCell ref="G4:I4"/>
    <mergeCell ref="E10:F10"/>
    <mergeCell ref="E11:F11"/>
    <mergeCell ref="E6:F6"/>
    <mergeCell ref="E18:F18"/>
    <mergeCell ref="E20:F20"/>
    <mergeCell ref="H19:I19"/>
    <mergeCell ref="H21:I21"/>
    <mergeCell ref="E34:F34"/>
    <mergeCell ref="E25:F25"/>
    <mergeCell ref="E23:F23"/>
    <mergeCell ref="E38:F38"/>
    <mergeCell ref="E26:F26"/>
    <mergeCell ref="E27:F27"/>
    <mergeCell ref="E28:F28"/>
    <mergeCell ref="E29:F29"/>
    <mergeCell ref="E30:F30"/>
    <mergeCell ref="E31:F31"/>
    <mergeCell ref="E32:F32"/>
  </mergeCells>
  <phoneticPr fontId="1"/>
  <dataValidations xWindow="698" yWindow="253" count="3">
    <dataValidation allowBlank="1" showInputMessage="1" showErrorMessage="1" promptTitle="●混合型の場合は集合住宅の地点数を入力ください。" prompt="●住宅団地型の場合は空欄としてください。" sqref="K7" xr:uid="{B909FC38-8EC4-4F16-9B20-9839C48AAE7D}"/>
    <dataValidation allowBlank="1" showInputMessage="1" showErrorMessage="1" promptTitle="●混合型の場合は集合住宅の調定件数を入力ください。" prompt="●住宅団地型の場合は空欄としてください。" sqref="K24" xr:uid="{C20C7DE2-8E74-41B8-A9FF-6088DE4F9C98}"/>
    <dataValidation type="list" allowBlank="1" showInputMessage="1" showErrorMessage="1" prompt="提出先を選択してください。" sqref="B3" xr:uid="{4FAEBE8D-9FA6-4F82-B4EA-848A19906A29}">
      <formula1>"北海道経済産業局長,東北経済産業局長,関東経済産業局長,中部経済産業局長,中部経済産業局電力・ガス事業北陸支局長,近畿経済産業局長,中国経済産業局長,四国経済産業局長,九州経済産業局長,内閣府沖縄総合事務局長"</formula1>
    </dataValidation>
  </dataValidations>
  <pageMargins left="0.11811023622047245" right="0.11811023622047245" top="0.15748031496062992" bottom="0.15748031496062992" header="0.31496062992125984" footer="0.31496062992125984"/>
  <pageSetup paperSize="9" scale="77"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Y94"/>
  <sheetViews>
    <sheetView showGridLines="0" view="pageBreakPreview" zoomScaleNormal="70" zoomScaleSheetLayoutView="100" workbookViewId="0">
      <selection activeCell="E9" sqref="E9"/>
    </sheetView>
  </sheetViews>
  <sheetFormatPr defaultColWidth="8.875" defaultRowHeight="13.5" x14ac:dyDescent="0.15"/>
  <cols>
    <col min="1" max="1" width="2.125" style="1" customWidth="1"/>
    <col min="2" max="2" width="4.375" style="2" customWidth="1"/>
    <col min="3" max="5" width="19.375" style="1" customWidth="1"/>
    <col min="6" max="9" width="10.125" style="1" customWidth="1"/>
    <col min="10" max="10" width="20.375" style="1" customWidth="1"/>
    <col min="11" max="11" width="25.875" style="1" customWidth="1"/>
    <col min="12" max="13" width="12" style="1" customWidth="1"/>
    <col min="14" max="14" width="26.375" style="1" customWidth="1"/>
    <col min="15" max="15" width="5.375" style="1" customWidth="1"/>
    <col min="16" max="16" width="19.625" style="1" bestFit="1" customWidth="1"/>
    <col min="17" max="18" width="13.375" style="1" customWidth="1"/>
    <col min="19" max="19" width="12.625" style="1" bestFit="1" customWidth="1"/>
    <col min="20" max="22" width="8.875" style="1"/>
    <col min="23" max="24" width="13" style="1" bestFit="1" customWidth="1"/>
    <col min="25" max="16384" width="8.875" style="1"/>
  </cols>
  <sheetData>
    <row r="1" spans="1:25" x14ac:dyDescent="0.15">
      <c r="A1" s="1" t="s">
        <v>39</v>
      </c>
      <c r="Q1" s="1" t="s">
        <v>40</v>
      </c>
    </row>
    <row r="2" spans="1:25" x14ac:dyDescent="0.15">
      <c r="B2" s="188" t="s">
        <v>41</v>
      </c>
      <c r="C2" s="188"/>
      <c r="D2" s="188"/>
      <c r="E2" s="188"/>
      <c r="F2" s="188"/>
      <c r="G2" s="188"/>
      <c r="H2" s="188"/>
      <c r="I2" s="188"/>
      <c r="J2" s="188"/>
      <c r="K2" s="188"/>
      <c r="L2" s="188"/>
      <c r="M2" s="188"/>
      <c r="N2" s="188"/>
      <c r="Q2" s="7" t="str">
        <f>IF(COUNTIF($H$9:$H$78,"&lt;1")&gt;0,"要","否")</f>
        <v>否</v>
      </c>
    </row>
    <row r="3" spans="1:25" x14ac:dyDescent="0.15">
      <c r="C3" s="117" t="str">
        <f>IF('第１表（２）【解除基準①（利用率）】'!B3="","",'第１表（２）【解除基準①（利用率）】'!B3)</f>
        <v>近畿経済産業局長</v>
      </c>
      <c r="D3" s="2"/>
      <c r="E3" s="2"/>
      <c r="F3" s="2"/>
      <c r="G3" s="2"/>
      <c r="H3" s="2"/>
      <c r="I3" s="2"/>
      <c r="J3" s="2"/>
      <c r="K3" s="2"/>
      <c r="L3" s="2"/>
      <c r="M3" s="2"/>
      <c r="N3" s="2"/>
    </row>
    <row r="4" spans="1:25" x14ac:dyDescent="0.15">
      <c r="C4" s="8"/>
      <c r="E4" s="9"/>
      <c r="I4" s="2"/>
      <c r="J4" s="2"/>
      <c r="K4" s="10" t="s">
        <v>3</v>
      </c>
      <c r="L4" s="206" t="str">
        <f>IF('第１表（２）【解除基準①（利用率）】'!$G$4="","",'第１表（２）【解除基準①（利用率）】'!$G$4)</f>
        <v/>
      </c>
      <c r="M4" s="206"/>
      <c r="N4" s="206"/>
    </row>
    <row r="5" spans="1:25" x14ac:dyDescent="0.15">
      <c r="C5" s="8"/>
      <c r="E5" s="2"/>
      <c r="I5" s="2"/>
      <c r="J5" s="2"/>
      <c r="K5" s="11" t="s">
        <v>42</v>
      </c>
      <c r="L5" s="206" t="str">
        <f>IF('第１表（２）【解除基準①（利用率）】'!$G$5="","",'第１表（２）【解除基準①（利用率）】'!$G$5&amp;"）")</f>
        <v/>
      </c>
      <c r="M5" s="206"/>
      <c r="N5" s="206"/>
      <c r="O5" s="6"/>
    </row>
    <row r="6" spans="1:25" x14ac:dyDescent="0.15">
      <c r="A6" s="1" t="s">
        <v>43</v>
      </c>
      <c r="M6" s="121" t="e">
        <f>TEXT(EDATE('第１表（２）【解除基準①（利用率）】'!$K$2,-40),"ggge年m月")
&amp;"から"
&amp;TEXT(EDATE('第１表（２）【解除基準①（利用率）】'!$K$2,-5),"ggge年m月")
&amp;"まで"</f>
        <v>#VALUE!</v>
      </c>
      <c r="N6" s="39" t="s">
        <v>44</v>
      </c>
    </row>
    <row r="7" spans="1:25" s="2" customFormat="1" ht="28.5" customHeight="1" x14ac:dyDescent="0.15">
      <c r="B7" s="157" t="s">
        <v>45</v>
      </c>
      <c r="C7" s="204" t="s">
        <v>46</v>
      </c>
      <c r="D7" s="205"/>
      <c r="E7" s="205"/>
      <c r="F7" s="184" t="s">
        <v>47</v>
      </c>
      <c r="G7" s="184" t="s">
        <v>48</v>
      </c>
      <c r="H7" s="184" t="s">
        <v>7</v>
      </c>
      <c r="I7" s="184" t="s">
        <v>49</v>
      </c>
      <c r="J7" s="184" t="s">
        <v>50</v>
      </c>
      <c r="K7" s="184" t="s">
        <v>51</v>
      </c>
      <c r="L7" s="184" t="s">
        <v>52</v>
      </c>
      <c r="M7" s="184" t="s">
        <v>53</v>
      </c>
      <c r="N7" s="184" t="s">
        <v>54</v>
      </c>
      <c r="P7" s="75" t="s">
        <v>55</v>
      </c>
      <c r="Q7" s="200" t="s">
        <v>56</v>
      </c>
      <c r="R7" s="200"/>
      <c r="S7" s="74"/>
    </row>
    <row r="8" spans="1:25" ht="27" customHeight="1" x14ac:dyDescent="0.15">
      <c r="B8" s="203"/>
      <c r="C8" s="46" t="s">
        <v>57</v>
      </c>
      <c r="D8" s="47" t="s">
        <v>58</v>
      </c>
      <c r="E8" s="47" t="s">
        <v>59</v>
      </c>
      <c r="F8" s="201"/>
      <c r="G8" s="201"/>
      <c r="H8" s="201"/>
      <c r="I8" s="201"/>
      <c r="J8" s="201"/>
      <c r="K8" s="201"/>
      <c r="L8" s="201"/>
      <c r="M8" s="201"/>
      <c r="N8" s="201"/>
      <c r="P8" s="76" t="str">
        <f>IF(COUNTIF($P$9:$P$78,"重複あり")&gt;0,"集計_重複行あり","集計_重複行なし")</f>
        <v>集計_重複行なし</v>
      </c>
      <c r="Q8" s="77" t="e">
        <f>EDATE('第１表（２）【解除基準①（利用率）】'!$K$2,-40)
-DAY('第１表（２）【解除基準①（利用率）】'!$K$2)+1</f>
        <v>#VALUE!</v>
      </c>
      <c r="R8" s="77" t="e">
        <f>EOMONTH(EDATE('第１表（２）【解除基準①（利用率）】'!$K$2,-5),0)</f>
        <v>#VALUE!</v>
      </c>
    </row>
    <row r="9" spans="1:25" ht="23.85" customHeight="1" x14ac:dyDescent="0.15">
      <c r="B9" s="48" t="str">
        <f>IF(C9="","",ROW()-8)</f>
        <v/>
      </c>
      <c r="C9" s="89"/>
      <c r="D9" s="89"/>
      <c r="E9" s="90"/>
      <c r="F9" s="91"/>
      <c r="G9" s="92"/>
      <c r="H9" s="93"/>
      <c r="I9" s="84">
        <f>G9*H9</f>
        <v>0</v>
      </c>
      <c r="J9" s="85">
        <f>G9-I9</f>
        <v>0</v>
      </c>
      <c r="K9" s="100"/>
      <c r="L9" s="85" t="str">
        <f>IF(K9="×",J9,IF(K9="○",0,"-"))</f>
        <v>-</v>
      </c>
      <c r="M9" s="116"/>
      <c r="N9" s="101"/>
      <c r="P9" s="78" t="str">
        <f t="shared" ref="P9:P40" si="0">IF(C9&amp;D9&amp;E9="","未入力",IF(COUNTIFS($C$9:$C$78,$C9,$D$9:$D$78,$D9,$E$9:$E$78,$E9)=1,"重複なし", "重複あり"))</f>
        <v>未入力</v>
      </c>
      <c r="Q9" s="78" t="str">
        <f>IF($M9="","未入力",IF(AND($Q$8&lt;=$M9,$M9&lt;=$R$8),"期間内","期間外"))</f>
        <v>未入力</v>
      </c>
      <c r="R9" s="79"/>
    </row>
    <row r="10" spans="1:25" ht="23.85" customHeight="1" x14ac:dyDescent="0.15">
      <c r="B10" s="48" t="str">
        <f t="shared" ref="B10:B78" si="1">IF(C10="","",ROW()-8)</f>
        <v/>
      </c>
      <c r="C10" s="89"/>
      <c r="D10" s="89"/>
      <c r="E10" s="90"/>
      <c r="F10" s="91"/>
      <c r="G10" s="94"/>
      <c r="H10" s="93"/>
      <c r="I10" s="84">
        <f t="shared" ref="I10:I78" si="2">G10*H10</f>
        <v>0</v>
      </c>
      <c r="J10" s="85">
        <f t="shared" ref="J10:J78" si="3">G10-I10</f>
        <v>0</v>
      </c>
      <c r="K10" s="100"/>
      <c r="L10" s="85" t="str">
        <f t="shared" ref="L10:L78" si="4">IF(K10="×",J10,IF(K10="○",0,"-"))</f>
        <v>-</v>
      </c>
      <c r="M10" s="116"/>
      <c r="N10" s="102"/>
      <c r="P10" s="78" t="str">
        <f t="shared" si="0"/>
        <v>未入力</v>
      </c>
      <c r="Q10" s="78" t="str">
        <f t="shared" ref="Q10:Q78" si="5">IF($M10="","未入力",IF(AND($Q$8&lt;=$M10,$M10&lt;=$R$8),"期間内","期間外"))</f>
        <v>未入力</v>
      </c>
      <c r="R10" s="78"/>
      <c r="W10" s="73"/>
      <c r="X10" s="73"/>
      <c r="Y10" s="72"/>
    </row>
    <row r="11" spans="1:25" ht="23.85" customHeight="1" x14ac:dyDescent="0.15">
      <c r="B11" s="48" t="str">
        <f t="shared" si="1"/>
        <v/>
      </c>
      <c r="C11" s="89"/>
      <c r="D11" s="89"/>
      <c r="E11" s="90"/>
      <c r="F11" s="91"/>
      <c r="G11" s="94"/>
      <c r="H11" s="93"/>
      <c r="I11" s="84">
        <f t="shared" si="2"/>
        <v>0</v>
      </c>
      <c r="J11" s="85">
        <f t="shared" si="3"/>
        <v>0</v>
      </c>
      <c r="K11" s="100"/>
      <c r="L11" s="85" t="str">
        <f t="shared" si="4"/>
        <v>-</v>
      </c>
      <c r="M11" s="116"/>
      <c r="N11" s="102"/>
      <c r="P11" s="78" t="str">
        <f t="shared" si="0"/>
        <v>未入力</v>
      </c>
      <c r="Q11" s="78" t="str">
        <f t="shared" si="5"/>
        <v>未入力</v>
      </c>
      <c r="R11" s="78"/>
      <c r="W11" s="73"/>
      <c r="X11" s="73"/>
    </row>
    <row r="12" spans="1:25" ht="23.85" customHeight="1" x14ac:dyDescent="0.15">
      <c r="B12" s="48" t="str">
        <f t="shared" si="1"/>
        <v/>
      </c>
      <c r="C12" s="95"/>
      <c r="D12" s="95"/>
      <c r="E12" s="96"/>
      <c r="F12" s="91"/>
      <c r="G12" s="94"/>
      <c r="H12" s="93"/>
      <c r="I12" s="84">
        <f t="shared" si="2"/>
        <v>0</v>
      </c>
      <c r="J12" s="85">
        <f t="shared" si="3"/>
        <v>0</v>
      </c>
      <c r="K12" s="100"/>
      <c r="L12" s="85" t="str">
        <f t="shared" si="4"/>
        <v>-</v>
      </c>
      <c r="M12" s="116"/>
      <c r="N12" s="102"/>
      <c r="P12" s="78" t="str">
        <f t="shared" si="0"/>
        <v>未入力</v>
      </c>
      <c r="Q12" s="78" t="str">
        <f t="shared" si="5"/>
        <v>未入力</v>
      </c>
      <c r="R12" s="78"/>
      <c r="W12" s="73"/>
      <c r="X12" s="73"/>
    </row>
    <row r="13" spans="1:25" ht="23.85" customHeight="1" x14ac:dyDescent="0.15">
      <c r="B13" s="48" t="str">
        <f t="shared" si="1"/>
        <v/>
      </c>
      <c r="C13" s="89"/>
      <c r="D13" s="89"/>
      <c r="E13" s="96"/>
      <c r="F13" s="91"/>
      <c r="G13" s="94"/>
      <c r="H13" s="93"/>
      <c r="I13" s="84">
        <f t="shared" si="2"/>
        <v>0</v>
      </c>
      <c r="J13" s="85">
        <f t="shared" si="3"/>
        <v>0</v>
      </c>
      <c r="K13" s="100"/>
      <c r="L13" s="85" t="str">
        <f t="shared" si="4"/>
        <v>-</v>
      </c>
      <c r="M13" s="116"/>
      <c r="N13" s="102"/>
      <c r="P13" s="78" t="str">
        <f t="shared" si="0"/>
        <v>未入力</v>
      </c>
      <c r="Q13" s="78" t="str">
        <f t="shared" si="5"/>
        <v>未入力</v>
      </c>
      <c r="R13" s="78"/>
      <c r="W13" s="73"/>
      <c r="X13" s="73"/>
    </row>
    <row r="14" spans="1:25" ht="23.85" customHeight="1" x14ac:dyDescent="0.15">
      <c r="B14" s="48" t="str">
        <f t="shared" si="1"/>
        <v/>
      </c>
      <c r="C14" s="89"/>
      <c r="D14" s="89"/>
      <c r="E14" s="90"/>
      <c r="F14" s="91"/>
      <c r="G14" s="94"/>
      <c r="H14" s="93"/>
      <c r="I14" s="84">
        <f t="shared" si="2"/>
        <v>0</v>
      </c>
      <c r="J14" s="85">
        <f t="shared" si="3"/>
        <v>0</v>
      </c>
      <c r="K14" s="100"/>
      <c r="L14" s="85" t="str">
        <f t="shared" si="4"/>
        <v>-</v>
      </c>
      <c r="M14" s="116"/>
      <c r="N14" s="102"/>
      <c r="P14" s="78" t="str">
        <f t="shared" si="0"/>
        <v>未入力</v>
      </c>
      <c r="Q14" s="78" t="str">
        <f t="shared" si="5"/>
        <v>未入力</v>
      </c>
      <c r="R14" s="78"/>
    </row>
    <row r="15" spans="1:25" ht="23.85" customHeight="1" x14ac:dyDescent="0.15">
      <c r="B15" s="48" t="str">
        <f t="shared" si="1"/>
        <v/>
      </c>
      <c r="C15" s="95"/>
      <c r="D15" s="95"/>
      <c r="E15" s="96"/>
      <c r="F15" s="91"/>
      <c r="G15" s="94"/>
      <c r="H15" s="93"/>
      <c r="I15" s="84">
        <f t="shared" si="2"/>
        <v>0</v>
      </c>
      <c r="J15" s="85">
        <f t="shared" si="3"/>
        <v>0</v>
      </c>
      <c r="K15" s="100"/>
      <c r="L15" s="85" t="str">
        <f t="shared" si="4"/>
        <v>-</v>
      </c>
      <c r="M15" s="116"/>
      <c r="N15" s="102"/>
      <c r="P15" s="78" t="str">
        <f t="shared" si="0"/>
        <v>未入力</v>
      </c>
      <c r="Q15" s="78" t="str">
        <f t="shared" si="5"/>
        <v>未入力</v>
      </c>
      <c r="R15" s="78"/>
    </row>
    <row r="16" spans="1:25" ht="23.85" customHeight="1" x14ac:dyDescent="0.15">
      <c r="B16" s="48" t="str">
        <f t="shared" si="1"/>
        <v/>
      </c>
      <c r="C16" s="95"/>
      <c r="D16" s="95"/>
      <c r="E16" s="96"/>
      <c r="F16" s="91"/>
      <c r="G16" s="94"/>
      <c r="H16" s="93"/>
      <c r="I16" s="84">
        <f t="shared" si="2"/>
        <v>0</v>
      </c>
      <c r="J16" s="85">
        <f t="shared" si="3"/>
        <v>0</v>
      </c>
      <c r="K16" s="100"/>
      <c r="L16" s="85" t="str">
        <f t="shared" si="4"/>
        <v>-</v>
      </c>
      <c r="M16" s="116"/>
      <c r="N16" s="102"/>
      <c r="P16" s="78" t="str">
        <f t="shared" si="0"/>
        <v>未入力</v>
      </c>
      <c r="Q16" s="78" t="str">
        <f t="shared" si="5"/>
        <v>未入力</v>
      </c>
      <c r="R16" s="78"/>
    </row>
    <row r="17" spans="2:24" ht="23.85" customHeight="1" x14ac:dyDescent="0.15">
      <c r="B17" s="48" t="str">
        <f t="shared" si="1"/>
        <v/>
      </c>
      <c r="C17" s="95"/>
      <c r="D17" s="95"/>
      <c r="E17" s="96"/>
      <c r="F17" s="91"/>
      <c r="G17" s="94"/>
      <c r="H17" s="93"/>
      <c r="I17" s="84">
        <f t="shared" si="2"/>
        <v>0</v>
      </c>
      <c r="J17" s="85">
        <f t="shared" si="3"/>
        <v>0</v>
      </c>
      <c r="K17" s="100"/>
      <c r="L17" s="85" t="str">
        <f t="shared" si="4"/>
        <v>-</v>
      </c>
      <c r="M17" s="116"/>
      <c r="N17" s="102"/>
      <c r="P17" s="78" t="str">
        <f t="shared" si="0"/>
        <v>未入力</v>
      </c>
      <c r="Q17" s="78" t="str">
        <f t="shared" si="5"/>
        <v>未入力</v>
      </c>
      <c r="R17" s="78"/>
    </row>
    <row r="18" spans="2:24" ht="23.85" customHeight="1" x14ac:dyDescent="0.15">
      <c r="B18" s="48" t="str">
        <f t="shared" ref="B18:B72" si="6">IF(C18="","",ROW()-8)</f>
        <v/>
      </c>
      <c r="C18" s="95"/>
      <c r="D18" s="95"/>
      <c r="E18" s="96"/>
      <c r="F18" s="91"/>
      <c r="G18" s="94"/>
      <c r="H18" s="93"/>
      <c r="I18" s="84">
        <f t="shared" ref="I18:I72" si="7">G18*H18</f>
        <v>0</v>
      </c>
      <c r="J18" s="85">
        <f t="shared" ref="J18:J72" si="8">G18-I18</f>
        <v>0</v>
      </c>
      <c r="K18" s="100"/>
      <c r="L18" s="85" t="str">
        <f t="shared" ref="L18:L72" si="9">IF(K18="×",J18,IF(K18="○",0,"-"))</f>
        <v>-</v>
      </c>
      <c r="M18" s="116"/>
      <c r="N18" s="102"/>
      <c r="P18" s="78" t="str">
        <f t="shared" si="0"/>
        <v>未入力</v>
      </c>
      <c r="Q18" s="78" t="str">
        <f t="shared" si="5"/>
        <v>未入力</v>
      </c>
      <c r="R18" s="78"/>
      <c r="W18" s="73"/>
      <c r="X18" s="73"/>
    </row>
    <row r="19" spans="2:24" ht="23.85" customHeight="1" x14ac:dyDescent="0.15">
      <c r="B19" s="48" t="str">
        <f t="shared" si="6"/>
        <v/>
      </c>
      <c r="C19" s="89"/>
      <c r="D19" s="89"/>
      <c r="E19" s="96"/>
      <c r="F19" s="91"/>
      <c r="G19" s="94"/>
      <c r="H19" s="93"/>
      <c r="I19" s="84">
        <f t="shared" si="7"/>
        <v>0</v>
      </c>
      <c r="J19" s="85">
        <f t="shared" si="8"/>
        <v>0</v>
      </c>
      <c r="K19" s="100"/>
      <c r="L19" s="85" t="str">
        <f t="shared" si="9"/>
        <v>-</v>
      </c>
      <c r="M19" s="116"/>
      <c r="N19" s="102"/>
      <c r="P19" s="78" t="str">
        <f t="shared" si="0"/>
        <v>未入力</v>
      </c>
      <c r="Q19" s="78" t="str">
        <f t="shared" si="5"/>
        <v>未入力</v>
      </c>
      <c r="R19" s="78"/>
      <c r="W19" s="73"/>
      <c r="X19" s="73"/>
    </row>
    <row r="20" spans="2:24" ht="23.85" customHeight="1" x14ac:dyDescent="0.15">
      <c r="B20" s="48" t="str">
        <f t="shared" si="6"/>
        <v/>
      </c>
      <c r="C20" s="89"/>
      <c r="D20" s="89"/>
      <c r="E20" s="90"/>
      <c r="F20" s="91"/>
      <c r="G20" s="94"/>
      <c r="H20" s="93"/>
      <c r="I20" s="84">
        <f t="shared" si="7"/>
        <v>0</v>
      </c>
      <c r="J20" s="85">
        <f t="shared" si="8"/>
        <v>0</v>
      </c>
      <c r="K20" s="100"/>
      <c r="L20" s="85" t="str">
        <f t="shared" si="9"/>
        <v>-</v>
      </c>
      <c r="M20" s="116"/>
      <c r="N20" s="102"/>
      <c r="P20" s="78" t="str">
        <f t="shared" si="0"/>
        <v>未入力</v>
      </c>
      <c r="Q20" s="78" t="str">
        <f t="shared" si="5"/>
        <v>未入力</v>
      </c>
      <c r="R20" s="78"/>
    </row>
    <row r="21" spans="2:24" ht="23.85" customHeight="1" x14ac:dyDescent="0.15">
      <c r="B21" s="48" t="str">
        <f t="shared" si="6"/>
        <v/>
      </c>
      <c r="C21" s="95"/>
      <c r="D21" s="95"/>
      <c r="E21" s="96"/>
      <c r="F21" s="91"/>
      <c r="G21" s="94"/>
      <c r="H21" s="93"/>
      <c r="I21" s="84">
        <f t="shared" si="7"/>
        <v>0</v>
      </c>
      <c r="J21" s="85">
        <f t="shared" si="8"/>
        <v>0</v>
      </c>
      <c r="K21" s="100"/>
      <c r="L21" s="85" t="str">
        <f t="shared" si="9"/>
        <v>-</v>
      </c>
      <c r="M21" s="116"/>
      <c r="N21" s="102"/>
      <c r="P21" s="78" t="str">
        <f t="shared" si="0"/>
        <v>未入力</v>
      </c>
      <c r="Q21" s="78" t="str">
        <f t="shared" si="5"/>
        <v>未入力</v>
      </c>
      <c r="R21" s="78"/>
    </row>
    <row r="22" spans="2:24" ht="23.85" customHeight="1" x14ac:dyDescent="0.15">
      <c r="B22" s="48" t="str">
        <f t="shared" si="6"/>
        <v/>
      </c>
      <c r="C22" s="95"/>
      <c r="D22" s="95"/>
      <c r="E22" s="96"/>
      <c r="F22" s="91"/>
      <c r="G22" s="94"/>
      <c r="H22" s="93"/>
      <c r="I22" s="84">
        <f t="shared" si="7"/>
        <v>0</v>
      </c>
      <c r="J22" s="85">
        <f t="shared" si="8"/>
        <v>0</v>
      </c>
      <c r="K22" s="100"/>
      <c r="L22" s="85" t="str">
        <f t="shared" si="9"/>
        <v>-</v>
      </c>
      <c r="M22" s="116"/>
      <c r="N22" s="102"/>
      <c r="P22" s="78" t="str">
        <f t="shared" si="0"/>
        <v>未入力</v>
      </c>
      <c r="Q22" s="78" t="str">
        <f t="shared" si="5"/>
        <v>未入力</v>
      </c>
      <c r="R22" s="78"/>
    </row>
    <row r="23" spans="2:24" ht="23.85" customHeight="1" x14ac:dyDescent="0.15">
      <c r="B23" s="48" t="str">
        <f t="shared" si="6"/>
        <v/>
      </c>
      <c r="C23" s="95"/>
      <c r="D23" s="95"/>
      <c r="E23" s="96"/>
      <c r="F23" s="91"/>
      <c r="G23" s="94"/>
      <c r="H23" s="93"/>
      <c r="I23" s="84">
        <f t="shared" si="7"/>
        <v>0</v>
      </c>
      <c r="J23" s="85">
        <f t="shared" si="8"/>
        <v>0</v>
      </c>
      <c r="K23" s="100"/>
      <c r="L23" s="85" t="str">
        <f t="shared" si="9"/>
        <v>-</v>
      </c>
      <c r="M23" s="116"/>
      <c r="N23" s="102"/>
      <c r="P23" s="78" t="str">
        <f t="shared" si="0"/>
        <v>未入力</v>
      </c>
      <c r="Q23" s="78" t="str">
        <f t="shared" si="5"/>
        <v>未入力</v>
      </c>
      <c r="R23" s="78"/>
    </row>
    <row r="24" spans="2:24" ht="23.85" customHeight="1" x14ac:dyDescent="0.15">
      <c r="B24" s="48" t="str">
        <f t="shared" si="6"/>
        <v/>
      </c>
      <c r="C24" s="95"/>
      <c r="D24" s="95"/>
      <c r="E24" s="96"/>
      <c r="F24" s="91"/>
      <c r="G24" s="94"/>
      <c r="H24" s="93"/>
      <c r="I24" s="84">
        <f t="shared" si="7"/>
        <v>0</v>
      </c>
      <c r="J24" s="85">
        <f t="shared" si="8"/>
        <v>0</v>
      </c>
      <c r="K24" s="100"/>
      <c r="L24" s="85" t="str">
        <f t="shared" si="9"/>
        <v>-</v>
      </c>
      <c r="M24" s="116"/>
      <c r="N24" s="102"/>
      <c r="P24" s="78" t="str">
        <f t="shared" si="0"/>
        <v>未入力</v>
      </c>
      <c r="Q24" s="78" t="str">
        <f t="shared" si="5"/>
        <v>未入力</v>
      </c>
      <c r="R24" s="78"/>
      <c r="W24" s="73"/>
      <c r="X24" s="73"/>
    </row>
    <row r="25" spans="2:24" ht="23.85" customHeight="1" x14ac:dyDescent="0.15">
      <c r="B25" s="48" t="str">
        <f t="shared" si="6"/>
        <v/>
      </c>
      <c r="C25" s="89"/>
      <c r="D25" s="89"/>
      <c r="E25" s="96"/>
      <c r="F25" s="91"/>
      <c r="G25" s="94"/>
      <c r="H25" s="93"/>
      <c r="I25" s="84">
        <f t="shared" si="7"/>
        <v>0</v>
      </c>
      <c r="J25" s="85">
        <f t="shared" si="8"/>
        <v>0</v>
      </c>
      <c r="K25" s="100"/>
      <c r="L25" s="85" t="str">
        <f t="shared" si="9"/>
        <v>-</v>
      </c>
      <c r="M25" s="116"/>
      <c r="N25" s="102"/>
      <c r="P25" s="78" t="str">
        <f t="shared" si="0"/>
        <v>未入力</v>
      </c>
      <c r="Q25" s="78" t="str">
        <f t="shared" si="5"/>
        <v>未入力</v>
      </c>
      <c r="R25" s="78"/>
      <c r="W25" s="73"/>
      <c r="X25" s="73"/>
    </row>
    <row r="26" spans="2:24" ht="23.85" customHeight="1" x14ac:dyDescent="0.15">
      <c r="B26" s="48" t="str">
        <f t="shared" si="6"/>
        <v/>
      </c>
      <c r="C26" s="89"/>
      <c r="D26" s="89"/>
      <c r="E26" s="90"/>
      <c r="F26" s="91"/>
      <c r="G26" s="94"/>
      <c r="H26" s="93"/>
      <c r="I26" s="84">
        <f t="shared" si="7"/>
        <v>0</v>
      </c>
      <c r="J26" s="85">
        <f t="shared" si="8"/>
        <v>0</v>
      </c>
      <c r="K26" s="100"/>
      <c r="L26" s="85" t="str">
        <f t="shared" si="9"/>
        <v>-</v>
      </c>
      <c r="M26" s="116"/>
      <c r="N26" s="102"/>
      <c r="P26" s="78" t="str">
        <f t="shared" si="0"/>
        <v>未入力</v>
      </c>
      <c r="Q26" s="78" t="str">
        <f t="shared" si="5"/>
        <v>未入力</v>
      </c>
      <c r="R26" s="78"/>
    </row>
    <row r="27" spans="2:24" ht="23.85" customHeight="1" x14ac:dyDescent="0.15">
      <c r="B27" s="48" t="str">
        <f t="shared" si="6"/>
        <v/>
      </c>
      <c r="C27" s="95"/>
      <c r="D27" s="95"/>
      <c r="E27" s="96"/>
      <c r="F27" s="91"/>
      <c r="G27" s="94"/>
      <c r="H27" s="93"/>
      <c r="I27" s="84">
        <f t="shared" si="7"/>
        <v>0</v>
      </c>
      <c r="J27" s="85">
        <f t="shared" si="8"/>
        <v>0</v>
      </c>
      <c r="K27" s="100"/>
      <c r="L27" s="85" t="str">
        <f t="shared" si="9"/>
        <v>-</v>
      </c>
      <c r="M27" s="116"/>
      <c r="N27" s="102"/>
      <c r="P27" s="78" t="str">
        <f t="shared" si="0"/>
        <v>未入力</v>
      </c>
      <c r="Q27" s="78" t="str">
        <f t="shared" si="5"/>
        <v>未入力</v>
      </c>
      <c r="R27" s="78"/>
    </row>
    <row r="28" spans="2:24" ht="23.85" customHeight="1" x14ac:dyDescent="0.15">
      <c r="B28" s="48" t="str">
        <f t="shared" si="6"/>
        <v/>
      </c>
      <c r="C28" s="95"/>
      <c r="D28" s="95"/>
      <c r="E28" s="96"/>
      <c r="F28" s="91"/>
      <c r="G28" s="94"/>
      <c r="H28" s="93"/>
      <c r="I28" s="84">
        <f t="shared" si="7"/>
        <v>0</v>
      </c>
      <c r="J28" s="85">
        <f t="shared" si="8"/>
        <v>0</v>
      </c>
      <c r="K28" s="100"/>
      <c r="L28" s="85" t="str">
        <f t="shared" si="9"/>
        <v>-</v>
      </c>
      <c r="M28" s="116"/>
      <c r="N28" s="102"/>
      <c r="P28" s="78" t="str">
        <f t="shared" si="0"/>
        <v>未入力</v>
      </c>
      <c r="Q28" s="78" t="str">
        <f t="shared" si="5"/>
        <v>未入力</v>
      </c>
      <c r="R28" s="78"/>
    </row>
    <row r="29" spans="2:24" ht="23.85" customHeight="1" x14ac:dyDescent="0.15">
      <c r="B29" s="48" t="str">
        <f t="shared" si="6"/>
        <v/>
      </c>
      <c r="C29" s="95"/>
      <c r="D29" s="95"/>
      <c r="E29" s="96"/>
      <c r="F29" s="91"/>
      <c r="G29" s="94"/>
      <c r="H29" s="93"/>
      <c r="I29" s="84">
        <f t="shared" si="7"/>
        <v>0</v>
      </c>
      <c r="J29" s="85">
        <f t="shared" si="8"/>
        <v>0</v>
      </c>
      <c r="K29" s="100"/>
      <c r="L29" s="85" t="str">
        <f t="shared" si="9"/>
        <v>-</v>
      </c>
      <c r="M29" s="116"/>
      <c r="N29" s="102"/>
      <c r="P29" s="78" t="str">
        <f t="shared" si="0"/>
        <v>未入力</v>
      </c>
      <c r="Q29" s="78" t="str">
        <f t="shared" si="5"/>
        <v>未入力</v>
      </c>
      <c r="R29" s="78"/>
    </row>
    <row r="30" spans="2:24" ht="23.85" customHeight="1" x14ac:dyDescent="0.15">
      <c r="B30" s="48" t="str">
        <f t="shared" si="6"/>
        <v/>
      </c>
      <c r="C30" s="95"/>
      <c r="D30" s="95"/>
      <c r="E30" s="96"/>
      <c r="F30" s="91"/>
      <c r="G30" s="94"/>
      <c r="H30" s="93"/>
      <c r="I30" s="84">
        <f t="shared" si="7"/>
        <v>0</v>
      </c>
      <c r="J30" s="85">
        <f t="shared" si="8"/>
        <v>0</v>
      </c>
      <c r="K30" s="100"/>
      <c r="L30" s="85" t="str">
        <f t="shared" si="9"/>
        <v>-</v>
      </c>
      <c r="M30" s="116"/>
      <c r="N30" s="102"/>
      <c r="P30" s="78" t="str">
        <f t="shared" si="0"/>
        <v>未入力</v>
      </c>
      <c r="Q30" s="78" t="str">
        <f t="shared" si="5"/>
        <v>未入力</v>
      </c>
      <c r="R30" s="78"/>
      <c r="W30" s="73"/>
      <c r="X30" s="73"/>
    </row>
    <row r="31" spans="2:24" ht="23.85" customHeight="1" x14ac:dyDescent="0.15">
      <c r="B31" s="48" t="str">
        <f t="shared" si="6"/>
        <v/>
      </c>
      <c r="C31" s="89"/>
      <c r="D31" s="89"/>
      <c r="E31" s="96"/>
      <c r="F31" s="91"/>
      <c r="G31" s="94"/>
      <c r="H31" s="93"/>
      <c r="I31" s="84">
        <f t="shared" si="7"/>
        <v>0</v>
      </c>
      <c r="J31" s="85">
        <f t="shared" si="8"/>
        <v>0</v>
      </c>
      <c r="K31" s="100"/>
      <c r="L31" s="85" t="str">
        <f t="shared" si="9"/>
        <v>-</v>
      </c>
      <c r="M31" s="116"/>
      <c r="N31" s="102"/>
      <c r="P31" s="78" t="str">
        <f t="shared" si="0"/>
        <v>未入力</v>
      </c>
      <c r="Q31" s="78" t="str">
        <f t="shared" si="5"/>
        <v>未入力</v>
      </c>
      <c r="R31" s="78"/>
      <c r="W31" s="73"/>
      <c r="X31" s="73"/>
    </row>
    <row r="32" spans="2:24" ht="23.85" customHeight="1" x14ac:dyDescent="0.15">
      <c r="B32" s="48" t="str">
        <f t="shared" si="6"/>
        <v/>
      </c>
      <c r="C32" s="89"/>
      <c r="D32" s="89"/>
      <c r="E32" s="90"/>
      <c r="F32" s="91"/>
      <c r="G32" s="94"/>
      <c r="H32" s="93"/>
      <c r="I32" s="84">
        <f t="shared" si="7"/>
        <v>0</v>
      </c>
      <c r="J32" s="85">
        <f t="shared" si="8"/>
        <v>0</v>
      </c>
      <c r="K32" s="100"/>
      <c r="L32" s="85" t="str">
        <f t="shared" si="9"/>
        <v>-</v>
      </c>
      <c r="M32" s="116"/>
      <c r="N32" s="102"/>
      <c r="P32" s="78" t="str">
        <f t="shared" si="0"/>
        <v>未入力</v>
      </c>
      <c r="Q32" s="78" t="str">
        <f t="shared" si="5"/>
        <v>未入力</v>
      </c>
      <c r="R32" s="78"/>
    </row>
    <row r="33" spans="2:24" ht="23.85" customHeight="1" x14ac:dyDescent="0.15">
      <c r="B33" s="48" t="str">
        <f t="shared" si="6"/>
        <v/>
      </c>
      <c r="C33" s="95"/>
      <c r="D33" s="95"/>
      <c r="E33" s="96"/>
      <c r="F33" s="91"/>
      <c r="G33" s="94"/>
      <c r="H33" s="93"/>
      <c r="I33" s="84">
        <f t="shared" si="7"/>
        <v>0</v>
      </c>
      <c r="J33" s="85">
        <f t="shared" si="8"/>
        <v>0</v>
      </c>
      <c r="K33" s="100"/>
      <c r="L33" s="85" t="str">
        <f t="shared" si="9"/>
        <v>-</v>
      </c>
      <c r="M33" s="116"/>
      <c r="N33" s="102"/>
      <c r="P33" s="78" t="str">
        <f t="shared" si="0"/>
        <v>未入力</v>
      </c>
      <c r="Q33" s="78" t="str">
        <f t="shared" si="5"/>
        <v>未入力</v>
      </c>
      <c r="R33" s="78"/>
    </row>
    <row r="34" spans="2:24" ht="23.85" customHeight="1" x14ac:dyDescent="0.15">
      <c r="B34" s="48" t="str">
        <f t="shared" si="6"/>
        <v/>
      </c>
      <c r="C34" s="95"/>
      <c r="D34" s="95"/>
      <c r="E34" s="96"/>
      <c r="F34" s="91"/>
      <c r="G34" s="94"/>
      <c r="H34" s="93"/>
      <c r="I34" s="84">
        <f t="shared" si="7"/>
        <v>0</v>
      </c>
      <c r="J34" s="85">
        <f t="shared" si="8"/>
        <v>0</v>
      </c>
      <c r="K34" s="100"/>
      <c r="L34" s="85" t="str">
        <f t="shared" si="9"/>
        <v>-</v>
      </c>
      <c r="M34" s="116"/>
      <c r="N34" s="102"/>
      <c r="P34" s="78" t="str">
        <f t="shared" si="0"/>
        <v>未入力</v>
      </c>
      <c r="Q34" s="78" t="str">
        <f t="shared" si="5"/>
        <v>未入力</v>
      </c>
      <c r="R34" s="78"/>
    </row>
    <row r="35" spans="2:24" ht="23.85" customHeight="1" x14ac:dyDescent="0.15">
      <c r="B35" s="48" t="str">
        <f t="shared" si="6"/>
        <v/>
      </c>
      <c r="C35" s="95"/>
      <c r="D35" s="95"/>
      <c r="E35" s="96"/>
      <c r="F35" s="91"/>
      <c r="G35" s="94"/>
      <c r="H35" s="93"/>
      <c r="I35" s="84">
        <f t="shared" si="7"/>
        <v>0</v>
      </c>
      <c r="J35" s="85">
        <f t="shared" si="8"/>
        <v>0</v>
      </c>
      <c r="K35" s="100"/>
      <c r="L35" s="85" t="str">
        <f t="shared" si="9"/>
        <v>-</v>
      </c>
      <c r="M35" s="116"/>
      <c r="N35" s="102"/>
      <c r="P35" s="78" t="str">
        <f t="shared" si="0"/>
        <v>未入力</v>
      </c>
      <c r="Q35" s="78" t="str">
        <f t="shared" si="5"/>
        <v>未入力</v>
      </c>
      <c r="R35" s="78"/>
    </row>
    <row r="36" spans="2:24" ht="23.85" customHeight="1" x14ac:dyDescent="0.15">
      <c r="B36" s="48" t="str">
        <f t="shared" si="6"/>
        <v/>
      </c>
      <c r="C36" s="95"/>
      <c r="D36" s="95"/>
      <c r="E36" s="96"/>
      <c r="F36" s="91"/>
      <c r="G36" s="94"/>
      <c r="H36" s="93"/>
      <c r="I36" s="84">
        <f t="shared" si="7"/>
        <v>0</v>
      </c>
      <c r="J36" s="85">
        <f t="shared" si="8"/>
        <v>0</v>
      </c>
      <c r="K36" s="100"/>
      <c r="L36" s="85" t="str">
        <f t="shared" si="9"/>
        <v>-</v>
      </c>
      <c r="M36" s="116"/>
      <c r="N36" s="102"/>
      <c r="P36" s="78" t="str">
        <f t="shared" si="0"/>
        <v>未入力</v>
      </c>
      <c r="Q36" s="78" t="str">
        <f t="shared" si="5"/>
        <v>未入力</v>
      </c>
      <c r="R36" s="78"/>
      <c r="W36" s="73"/>
      <c r="X36" s="73"/>
    </row>
    <row r="37" spans="2:24" ht="23.85" customHeight="1" x14ac:dyDescent="0.15">
      <c r="B37" s="48" t="str">
        <f t="shared" si="6"/>
        <v/>
      </c>
      <c r="C37" s="89"/>
      <c r="D37" s="89"/>
      <c r="E37" s="96"/>
      <c r="F37" s="91"/>
      <c r="G37" s="94"/>
      <c r="H37" s="93"/>
      <c r="I37" s="84">
        <f t="shared" si="7"/>
        <v>0</v>
      </c>
      <c r="J37" s="85">
        <f t="shared" si="8"/>
        <v>0</v>
      </c>
      <c r="K37" s="100"/>
      <c r="L37" s="85" t="str">
        <f t="shared" si="9"/>
        <v>-</v>
      </c>
      <c r="M37" s="116"/>
      <c r="N37" s="102"/>
      <c r="P37" s="78" t="str">
        <f t="shared" si="0"/>
        <v>未入力</v>
      </c>
      <c r="Q37" s="78" t="str">
        <f t="shared" si="5"/>
        <v>未入力</v>
      </c>
      <c r="R37" s="78"/>
      <c r="W37" s="73"/>
      <c r="X37" s="73"/>
    </row>
    <row r="38" spans="2:24" ht="23.85" customHeight="1" x14ac:dyDescent="0.15">
      <c r="B38" s="48" t="str">
        <f t="shared" si="6"/>
        <v/>
      </c>
      <c r="C38" s="89"/>
      <c r="D38" s="89"/>
      <c r="E38" s="90"/>
      <c r="F38" s="91"/>
      <c r="G38" s="94"/>
      <c r="H38" s="93"/>
      <c r="I38" s="84">
        <f t="shared" si="7"/>
        <v>0</v>
      </c>
      <c r="J38" s="85">
        <f t="shared" si="8"/>
        <v>0</v>
      </c>
      <c r="K38" s="100"/>
      <c r="L38" s="85" t="str">
        <f t="shared" si="9"/>
        <v>-</v>
      </c>
      <c r="M38" s="116"/>
      <c r="N38" s="102"/>
      <c r="P38" s="78" t="str">
        <f t="shared" si="0"/>
        <v>未入力</v>
      </c>
      <c r="Q38" s="78" t="str">
        <f t="shared" si="5"/>
        <v>未入力</v>
      </c>
      <c r="R38" s="78"/>
    </row>
    <row r="39" spans="2:24" ht="23.85" customHeight="1" x14ac:dyDescent="0.15">
      <c r="B39" s="48" t="str">
        <f t="shared" si="6"/>
        <v/>
      </c>
      <c r="C39" s="95"/>
      <c r="D39" s="95"/>
      <c r="E39" s="96"/>
      <c r="F39" s="91"/>
      <c r="G39" s="94"/>
      <c r="H39" s="93"/>
      <c r="I39" s="84">
        <f t="shared" si="7"/>
        <v>0</v>
      </c>
      <c r="J39" s="85">
        <f t="shared" si="8"/>
        <v>0</v>
      </c>
      <c r="K39" s="100"/>
      <c r="L39" s="85" t="str">
        <f t="shared" si="9"/>
        <v>-</v>
      </c>
      <c r="M39" s="116"/>
      <c r="N39" s="102"/>
      <c r="P39" s="78" t="str">
        <f t="shared" si="0"/>
        <v>未入力</v>
      </c>
      <c r="Q39" s="78" t="str">
        <f t="shared" si="5"/>
        <v>未入力</v>
      </c>
      <c r="R39" s="78"/>
    </row>
    <row r="40" spans="2:24" ht="23.85" customHeight="1" x14ac:dyDescent="0.15">
      <c r="B40" s="48" t="str">
        <f t="shared" si="6"/>
        <v/>
      </c>
      <c r="C40" s="95"/>
      <c r="D40" s="95"/>
      <c r="E40" s="96"/>
      <c r="F40" s="91"/>
      <c r="G40" s="94"/>
      <c r="H40" s="93"/>
      <c r="I40" s="84">
        <f t="shared" si="7"/>
        <v>0</v>
      </c>
      <c r="J40" s="85">
        <f t="shared" si="8"/>
        <v>0</v>
      </c>
      <c r="K40" s="100"/>
      <c r="L40" s="85" t="str">
        <f t="shared" si="9"/>
        <v>-</v>
      </c>
      <c r="M40" s="116"/>
      <c r="N40" s="102"/>
      <c r="P40" s="78" t="str">
        <f t="shared" si="0"/>
        <v>未入力</v>
      </c>
      <c r="Q40" s="78" t="str">
        <f t="shared" si="5"/>
        <v>未入力</v>
      </c>
      <c r="R40" s="78"/>
    </row>
    <row r="41" spans="2:24" ht="23.85" customHeight="1" x14ac:dyDescent="0.15">
      <c r="B41" s="48" t="str">
        <f t="shared" si="6"/>
        <v/>
      </c>
      <c r="C41" s="95"/>
      <c r="D41" s="95"/>
      <c r="E41" s="96"/>
      <c r="F41" s="91"/>
      <c r="G41" s="94"/>
      <c r="H41" s="93"/>
      <c r="I41" s="84">
        <f t="shared" si="7"/>
        <v>0</v>
      </c>
      <c r="J41" s="85">
        <f t="shared" si="8"/>
        <v>0</v>
      </c>
      <c r="K41" s="100"/>
      <c r="L41" s="85" t="str">
        <f t="shared" si="9"/>
        <v>-</v>
      </c>
      <c r="M41" s="116"/>
      <c r="N41" s="102"/>
      <c r="P41" s="78" t="str">
        <f t="shared" ref="P41:P72" si="10">IF(C41&amp;D41&amp;E41="","未入力",IF(COUNTIFS($C$9:$C$78,$C41,$D$9:$D$78,$D41,$E$9:$E$78,$E41)=1,"重複なし", "重複あり"))</f>
        <v>未入力</v>
      </c>
      <c r="Q41" s="78" t="str">
        <f t="shared" si="5"/>
        <v>未入力</v>
      </c>
      <c r="R41" s="78"/>
    </row>
    <row r="42" spans="2:24" ht="23.85" customHeight="1" x14ac:dyDescent="0.15">
      <c r="B42" s="48" t="str">
        <f t="shared" si="6"/>
        <v/>
      </c>
      <c r="C42" s="95"/>
      <c r="D42" s="95"/>
      <c r="E42" s="96"/>
      <c r="F42" s="91"/>
      <c r="G42" s="94"/>
      <c r="H42" s="93"/>
      <c r="I42" s="84">
        <f t="shared" si="7"/>
        <v>0</v>
      </c>
      <c r="J42" s="85">
        <f t="shared" si="8"/>
        <v>0</v>
      </c>
      <c r="K42" s="100"/>
      <c r="L42" s="85" t="str">
        <f t="shared" si="9"/>
        <v>-</v>
      </c>
      <c r="M42" s="116"/>
      <c r="N42" s="102"/>
      <c r="P42" s="78" t="str">
        <f t="shared" si="10"/>
        <v>未入力</v>
      </c>
      <c r="Q42" s="78" t="str">
        <f t="shared" si="5"/>
        <v>未入力</v>
      </c>
      <c r="R42" s="78"/>
      <c r="W42" s="73"/>
      <c r="X42" s="73"/>
    </row>
    <row r="43" spans="2:24" ht="23.85" customHeight="1" x14ac:dyDescent="0.15">
      <c r="B43" s="48" t="str">
        <f t="shared" si="6"/>
        <v/>
      </c>
      <c r="C43" s="89"/>
      <c r="D43" s="89"/>
      <c r="E43" s="96"/>
      <c r="F43" s="91"/>
      <c r="G43" s="94"/>
      <c r="H43" s="93"/>
      <c r="I43" s="84">
        <f t="shared" si="7"/>
        <v>0</v>
      </c>
      <c r="J43" s="85">
        <f t="shared" si="8"/>
        <v>0</v>
      </c>
      <c r="K43" s="100"/>
      <c r="L43" s="85" t="str">
        <f t="shared" si="9"/>
        <v>-</v>
      </c>
      <c r="M43" s="116"/>
      <c r="N43" s="102"/>
      <c r="P43" s="78" t="str">
        <f t="shared" si="10"/>
        <v>未入力</v>
      </c>
      <c r="Q43" s="78" t="str">
        <f t="shared" si="5"/>
        <v>未入力</v>
      </c>
      <c r="R43" s="78"/>
      <c r="W43" s="73"/>
      <c r="X43" s="73"/>
    </row>
    <row r="44" spans="2:24" ht="23.85" customHeight="1" x14ac:dyDescent="0.15">
      <c r="B44" s="48" t="str">
        <f t="shared" si="6"/>
        <v/>
      </c>
      <c r="C44" s="89"/>
      <c r="D44" s="89"/>
      <c r="E44" s="90"/>
      <c r="F44" s="91"/>
      <c r="G44" s="94"/>
      <c r="H44" s="93"/>
      <c r="I44" s="84">
        <f t="shared" si="7"/>
        <v>0</v>
      </c>
      <c r="J44" s="85">
        <f t="shared" si="8"/>
        <v>0</v>
      </c>
      <c r="K44" s="100"/>
      <c r="L44" s="85" t="str">
        <f t="shared" si="9"/>
        <v>-</v>
      </c>
      <c r="M44" s="116"/>
      <c r="N44" s="102"/>
      <c r="P44" s="78" t="str">
        <f t="shared" si="10"/>
        <v>未入力</v>
      </c>
      <c r="Q44" s="78" t="str">
        <f t="shared" si="5"/>
        <v>未入力</v>
      </c>
      <c r="R44" s="78"/>
    </row>
    <row r="45" spans="2:24" ht="23.85" customHeight="1" x14ac:dyDescent="0.15">
      <c r="B45" s="48" t="str">
        <f t="shared" si="6"/>
        <v/>
      </c>
      <c r="C45" s="95"/>
      <c r="D45" s="95"/>
      <c r="E45" s="96"/>
      <c r="F45" s="91"/>
      <c r="G45" s="94"/>
      <c r="H45" s="93"/>
      <c r="I45" s="84">
        <f t="shared" si="7"/>
        <v>0</v>
      </c>
      <c r="J45" s="85">
        <f t="shared" si="8"/>
        <v>0</v>
      </c>
      <c r="K45" s="100"/>
      <c r="L45" s="85" t="str">
        <f t="shared" si="9"/>
        <v>-</v>
      </c>
      <c r="M45" s="116"/>
      <c r="N45" s="102"/>
      <c r="P45" s="78" t="str">
        <f t="shared" si="10"/>
        <v>未入力</v>
      </c>
      <c r="Q45" s="78" t="str">
        <f t="shared" si="5"/>
        <v>未入力</v>
      </c>
      <c r="R45" s="78"/>
    </row>
    <row r="46" spans="2:24" ht="23.85" customHeight="1" x14ac:dyDescent="0.15">
      <c r="B46" s="48" t="str">
        <f t="shared" si="6"/>
        <v/>
      </c>
      <c r="C46" s="95"/>
      <c r="D46" s="95"/>
      <c r="E46" s="96"/>
      <c r="F46" s="91"/>
      <c r="G46" s="94"/>
      <c r="H46" s="93"/>
      <c r="I46" s="84">
        <f t="shared" si="7"/>
        <v>0</v>
      </c>
      <c r="J46" s="85">
        <f t="shared" si="8"/>
        <v>0</v>
      </c>
      <c r="K46" s="100"/>
      <c r="L46" s="85" t="str">
        <f t="shared" si="9"/>
        <v>-</v>
      </c>
      <c r="M46" s="116"/>
      <c r="N46" s="102"/>
      <c r="P46" s="78" t="str">
        <f t="shared" si="10"/>
        <v>未入力</v>
      </c>
      <c r="Q46" s="78" t="str">
        <f t="shared" si="5"/>
        <v>未入力</v>
      </c>
      <c r="R46" s="78"/>
    </row>
    <row r="47" spans="2:24" ht="23.85" customHeight="1" x14ac:dyDescent="0.15">
      <c r="B47" s="48" t="str">
        <f t="shared" si="6"/>
        <v/>
      </c>
      <c r="C47" s="95"/>
      <c r="D47" s="95"/>
      <c r="E47" s="96"/>
      <c r="F47" s="91"/>
      <c r="G47" s="94"/>
      <c r="H47" s="93"/>
      <c r="I47" s="84">
        <f t="shared" si="7"/>
        <v>0</v>
      </c>
      <c r="J47" s="85">
        <f t="shared" si="8"/>
        <v>0</v>
      </c>
      <c r="K47" s="100"/>
      <c r="L47" s="85" t="str">
        <f t="shared" si="9"/>
        <v>-</v>
      </c>
      <c r="M47" s="116"/>
      <c r="N47" s="102"/>
      <c r="P47" s="78" t="str">
        <f t="shared" si="10"/>
        <v>未入力</v>
      </c>
      <c r="Q47" s="78" t="str">
        <f t="shared" si="5"/>
        <v>未入力</v>
      </c>
      <c r="R47" s="78"/>
    </row>
    <row r="48" spans="2:24" ht="23.85" customHeight="1" x14ac:dyDescent="0.15">
      <c r="B48" s="48" t="str">
        <f t="shared" si="6"/>
        <v/>
      </c>
      <c r="C48" s="95"/>
      <c r="D48" s="95"/>
      <c r="E48" s="96"/>
      <c r="F48" s="91"/>
      <c r="G48" s="94"/>
      <c r="H48" s="93"/>
      <c r="I48" s="84">
        <f t="shared" si="7"/>
        <v>0</v>
      </c>
      <c r="J48" s="85">
        <f t="shared" si="8"/>
        <v>0</v>
      </c>
      <c r="K48" s="100"/>
      <c r="L48" s="85" t="str">
        <f t="shared" si="9"/>
        <v>-</v>
      </c>
      <c r="M48" s="116"/>
      <c r="N48" s="102"/>
      <c r="P48" s="78" t="str">
        <f t="shared" si="10"/>
        <v>未入力</v>
      </c>
      <c r="Q48" s="78" t="str">
        <f t="shared" si="5"/>
        <v>未入力</v>
      </c>
      <c r="R48" s="78"/>
      <c r="W48" s="73"/>
      <c r="X48" s="73"/>
    </row>
    <row r="49" spans="2:24" ht="23.85" customHeight="1" x14ac:dyDescent="0.15">
      <c r="B49" s="48" t="str">
        <f t="shared" si="6"/>
        <v/>
      </c>
      <c r="C49" s="89"/>
      <c r="D49" s="89"/>
      <c r="E49" s="96"/>
      <c r="F49" s="91"/>
      <c r="G49" s="94"/>
      <c r="H49" s="93"/>
      <c r="I49" s="84">
        <f t="shared" si="7"/>
        <v>0</v>
      </c>
      <c r="J49" s="85">
        <f t="shared" si="8"/>
        <v>0</v>
      </c>
      <c r="K49" s="100"/>
      <c r="L49" s="85" t="str">
        <f t="shared" si="9"/>
        <v>-</v>
      </c>
      <c r="M49" s="116"/>
      <c r="N49" s="102"/>
      <c r="P49" s="78" t="str">
        <f t="shared" si="10"/>
        <v>未入力</v>
      </c>
      <c r="Q49" s="78" t="str">
        <f t="shared" si="5"/>
        <v>未入力</v>
      </c>
      <c r="R49" s="78"/>
      <c r="W49" s="73"/>
      <c r="X49" s="73"/>
    </row>
    <row r="50" spans="2:24" ht="23.85" customHeight="1" x14ac:dyDescent="0.15">
      <c r="B50" s="48" t="str">
        <f t="shared" si="6"/>
        <v/>
      </c>
      <c r="C50" s="89"/>
      <c r="D50" s="89"/>
      <c r="E50" s="90"/>
      <c r="F50" s="91"/>
      <c r="G50" s="94"/>
      <c r="H50" s="93"/>
      <c r="I50" s="84">
        <f t="shared" si="7"/>
        <v>0</v>
      </c>
      <c r="J50" s="85">
        <f t="shared" si="8"/>
        <v>0</v>
      </c>
      <c r="K50" s="100"/>
      <c r="L50" s="85" t="str">
        <f t="shared" si="9"/>
        <v>-</v>
      </c>
      <c r="M50" s="116"/>
      <c r="N50" s="102"/>
      <c r="P50" s="78" t="str">
        <f t="shared" si="10"/>
        <v>未入力</v>
      </c>
      <c r="Q50" s="78" t="str">
        <f t="shared" si="5"/>
        <v>未入力</v>
      </c>
      <c r="R50" s="78"/>
    </row>
    <row r="51" spans="2:24" ht="23.85" customHeight="1" x14ac:dyDescent="0.15">
      <c r="B51" s="48" t="str">
        <f t="shared" si="6"/>
        <v/>
      </c>
      <c r="C51" s="95"/>
      <c r="D51" s="95"/>
      <c r="E51" s="96"/>
      <c r="F51" s="91"/>
      <c r="G51" s="94"/>
      <c r="H51" s="93"/>
      <c r="I51" s="84">
        <f t="shared" si="7"/>
        <v>0</v>
      </c>
      <c r="J51" s="85">
        <f t="shared" si="8"/>
        <v>0</v>
      </c>
      <c r="K51" s="100"/>
      <c r="L51" s="85" t="str">
        <f t="shared" si="9"/>
        <v>-</v>
      </c>
      <c r="M51" s="116"/>
      <c r="N51" s="102"/>
      <c r="P51" s="78" t="str">
        <f t="shared" si="10"/>
        <v>未入力</v>
      </c>
      <c r="Q51" s="78" t="str">
        <f t="shared" si="5"/>
        <v>未入力</v>
      </c>
      <c r="R51" s="78"/>
    </row>
    <row r="52" spans="2:24" ht="23.85" customHeight="1" x14ac:dyDescent="0.15">
      <c r="B52" s="48" t="str">
        <f t="shared" si="6"/>
        <v/>
      </c>
      <c r="C52" s="95"/>
      <c r="D52" s="95"/>
      <c r="E52" s="96"/>
      <c r="F52" s="91"/>
      <c r="G52" s="94"/>
      <c r="H52" s="93"/>
      <c r="I52" s="84">
        <f t="shared" si="7"/>
        <v>0</v>
      </c>
      <c r="J52" s="85">
        <f t="shared" si="8"/>
        <v>0</v>
      </c>
      <c r="K52" s="100"/>
      <c r="L52" s="85" t="str">
        <f t="shared" si="9"/>
        <v>-</v>
      </c>
      <c r="M52" s="116"/>
      <c r="N52" s="102"/>
      <c r="P52" s="78" t="str">
        <f t="shared" si="10"/>
        <v>未入力</v>
      </c>
      <c r="Q52" s="78" t="str">
        <f t="shared" si="5"/>
        <v>未入力</v>
      </c>
      <c r="R52" s="78"/>
    </row>
    <row r="53" spans="2:24" ht="23.85" customHeight="1" x14ac:dyDescent="0.15">
      <c r="B53" s="48" t="str">
        <f t="shared" si="6"/>
        <v/>
      </c>
      <c r="C53" s="95"/>
      <c r="D53" s="95"/>
      <c r="E53" s="96"/>
      <c r="F53" s="91"/>
      <c r="G53" s="94"/>
      <c r="H53" s="93"/>
      <c r="I53" s="84">
        <f t="shared" si="7"/>
        <v>0</v>
      </c>
      <c r="J53" s="85">
        <f t="shared" si="8"/>
        <v>0</v>
      </c>
      <c r="K53" s="100"/>
      <c r="L53" s="85" t="str">
        <f t="shared" si="9"/>
        <v>-</v>
      </c>
      <c r="M53" s="116"/>
      <c r="N53" s="102"/>
      <c r="P53" s="78" t="str">
        <f t="shared" si="10"/>
        <v>未入力</v>
      </c>
      <c r="Q53" s="78" t="str">
        <f t="shared" si="5"/>
        <v>未入力</v>
      </c>
      <c r="R53" s="78"/>
    </row>
    <row r="54" spans="2:24" ht="23.85" customHeight="1" x14ac:dyDescent="0.15">
      <c r="B54" s="48" t="str">
        <f t="shared" si="6"/>
        <v/>
      </c>
      <c r="C54" s="95"/>
      <c r="D54" s="95"/>
      <c r="E54" s="96"/>
      <c r="F54" s="91"/>
      <c r="G54" s="94"/>
      <c r="H54" s="93"/>
      <c r="I54" s="84">
        <f t="shared" si="7"/>
        <v>0</v>
      </c>
      <c r="J54" s="85">
        <f t="shared" si="8"/>
        <v>0</v>
      </c>
      <c r="K54" s="100"/>
      <c r="L54" s="85" t="str">
        <f t="shared" si="9"/>
        <v>-</v>
      </c>
      <c r="M54" s="116"/>
      <c r="N54" s="102"/>
      <c r="P54" s="78" t="str">
        <f t="shared" si="10"/>
        <v>未入力</v>
      </c>
      <c r="Q54" s="78" t="str">
        <f t="shared" si="5"/>
        <v>未入力</v>
      </c>
      <c r="R54" s="78"/>
      <c r="W54" s="73"/>
      <c r="X54" s="73"/>
    </row>
    <row r="55" spans="2:24" ht="23.85" customHeight="1" x14ac:dyDescent="0.15">
      <c r="B55" s="48" t="str">
        <f t="shared" si="6"/>
        <v/>
      </c>
      <c r="C55" s="89"/>
      <c r="D55" s="89"/>
      <c r="E55" s="96"/>
      <c r="F55" s="91"/>
      <c r="G55" s="94"/>
      <c r="H55" s="93"/>
      <c r="I55" s="84">
        <f t="shared" si="7"/>
        <v>0</v>
      </c>
      <c r="J55" s="85">
        <f t="shared" si="8"/>
        <v>0</v>
      </c>
      <c r="K55" s="100"/>
      <c r="L55" s="85" t="str">
        <f t="shared" si="9"/>
        <v>-</v>
      </c>
      <c r="M55" s="116"/>
      <c r="N55" s="102"/>
      <c r="P55" s="78" t="str">
        <f t="shared" si="10"/>
        <v>未入力</v>
      </c>
      <c r="Q55" s="78" t="str">
        <f t="shared" si="5"/>
        <v>未入力</v>
      </c>
      <c r="R55" s="78"/>
      <c r="W55" s="73"/>
      <c r="X55" s="73"/>
    </row>
    <row r="56" spans="2:24" ht="23.85" customHeight="1" x14ac:dyDescent="0.15">
      <c r="B56" s="48" t="str">
        <f t="shared" si="6"/>
        <v/>
      </c>
      <c r="C56" s="89"/>
      <c r="D56" s="89"/>
      <c r="E56" s="90"/>
      <c r="F56" s="91"/>
      <c r="G56" s="94"/>
      <c r="H56" s="93"/>
      <c r="I56" s="84">
        <f t="shared" si="7"/>
        <v>0</v>
      </c>
      <c r="J56" s="85">
        <f t="shared" si="8"/>
        <v>0</v>
      </c>
      <c r="K56" s="100"/>
      <c r="L56" s="85" t="str">
        <f t="shared" si="9"/>
        <v>-</v>
      </c>
      <c r="M56" s="116"/>
      <c r="N56" s="102"/>
      <c r="P56" s="78" t="str">
        <f t="shared" si="10"/>
        <v>未入力</v>
      </c>
      <c r="Q56" s="78" t="str">
        <f t="shared" si="5"/>
        <v>未入力</v>
      </c>
      <c r="R56" s="78"/>
    </row>
    <row r="57" spans="2:24" ht="23.85" customHeight="1" x14ac:dyDescent="0.15">
      <c r="B57" s="48" t="str">
        <f t="shared" si="6"/>
        <v/>
      </c>
      <c r="C57" s="95"/>
      <c r="D57" s="95"/>
      <c r="E57" s="96"/>
      <c r="F57" s="91"/>
      <c r="G57" s="94"/>
      <c r="H57" s="93"/>
      <c r="I57" s="84">
        <f t="shared" si="7"/>
        <v>0</v>
      </c>
      <c r="J57" s="85">
        <f t="shared" si="8"/>
        <v>0</v>
      </c>
      <c r="K57" s="100"/>
      <c r="L57" s="85" t="str">
        <f t="shared" si="9"/>
        <v>-</v>
      </c>
      <c r="M57" s="116"/>
      <c r="N57" s="102"/>
      <c r="P57" s="78" t="str">
        <f t="shared" si="10"/>
        <v>未入力</v>
      </c>
      <c r="Q57" s="78" t="str">
        <f t="shared" si="5"/>
        <v>未入力</v>
      </c>
      <c r="R57" s="78"/>
    </row>
    <row r="58" spans="2:24" ht="23.85" customHeight="1" x14ac:dyDescent="0.15">
      <c r="B58" s="48" t="str">
        <f t="shared" si="6"/>
        <v/>
      </c>
      <c r="C58" s="95"/>
      <c r="D58" s="95"/>
      <c r="E58" s="96"/>
      <c r="F58" s="91"/>
      <c r="G58" s="94"/>
      <c r="H58" s="93"/>
      <c r="I58" s="84">
        <f t="shared" si="7"/>
        <v>0</v>
      </c>
      <c r="J58" s="85">
        <f t="shared" si="8"/>
        <v>0</v>
      </c>
      <c r="K58" s="100"/>
      <c r="L58" s="85" t="str">
        <f t="shared" si="9"/>
        <v>-</v>
      </c>
      <c r="M58" s="116"/>
      <c r="N58" s="102"/>
      <c r="P58" s="78" t="str">
        <f t="shared" si="10"/>
        <v>未入力</v>
      </c>
      <c r="Q58" s="78" t="str">
        <f t="shared" si="5"/>
        <v>未入力</v>
      </c>
      <c r="R58" s="78"/>
    </row>
    <row r="59" spans="2:24" ht="23.85" customHeight="1" x14ac:dyDescent="0.15">
      <c r="B59" s="48" t="str">
        <f t="shared" si="6"/>
        <v/>
      </c>
      <c r="C59" s="95"/>
      <c r="D59" s="95"/>
      <c r="E59" s="96"/>
      <c r="F59" s="91"/>
      <c r="G59" s="94"/>
      <c r="H59" s="93"/>
      <c r="I59" s="84">
        <f t="shared" si="7"/>
        <v>0</v>
      </c>
      <c r="J59" s="85">
        <f t="shared" si="8"/>
        <v>0</v>
      </c>
      <c r="K59" s="100"/>
      <c r="L59" s="85" t="str">
        <f t="shared" si="9"/>
        <v>-</v>
      </c>
      <c r="M59" s="116"/>
      <c r="N59" s="102"/>
      <c r="P59" s="78" t="str">
        <f t="shared" si="10"/>
        <v>未入力</v>
      </c>
      <c r="Q59" s="78" t="str">
        <f t="shared" si="5"/>
        <v>未入力</v>
      </c>
      <c r="R59" s="78"/>
    </row>
    <row r="60" spans="2:24" ht="23.85" customHeight="1" x14ac:dyDescent="0.15">
      <c r="B60" s="48" t="str">
        <f t="shared" si="6"/>
        <v/>
      </c>
      <c r="C60" s="95"/>
      <c r="D60" s="95"/>
      <c r="E60" s="96"/>
      <c r="F60" s="91"/>
      <c r="G60" s="94"/>
      <c r="H60" s="93"/>
      <c r="I60" s="84">
        <f t="shared" si="7"/>
        <v>0</v>
      </c>
      <c r="J60" s="85">
        <f t="shared" si="8"/>
        <v>0</v>
      </c>
      <c r="K60" s="100"/>
      <c r="L60" s="85" t="str">
        <f t="shared" si="9"/>
        <v>-</v>
      </c>
      <c r="M60" s="116"/>
      <c r="N60" s="102"/>
      <c r="P60" s="78" t="str">
        <f t="shared" si="10"/>
        <v>未入力</v>
      </c>
      <c r="Q60" s="78" t="str">
        <f t="shared" si="5"/>
        <v>未入力</v>
      </c>
      <c r="R60" s="78"/>
      <c r="W60" s="73"/>
      <c r="X60" s="73"/>
    </row>
    <row r="61" spans="2:24" ht="23.85" customHeight="1" x14ac:dyDescent="0.15">
      <c r="B61" s="48" t="str">
        <f t="shared" si="6"/>
        <v/>
      </c>
      <c r="C61" s="89"/>
      <c r="D61" s="89"/>
      <c r="E61" s="96"/>
      <c r="F61" s="91"/>
      <c r="G61" s="94"/>
      <c r="H61" s="93"/>
      <c r="I61" s="84">
        <f t="shared" si="7"/>
        <v>0</v>
      </c>
      <c r="J61" s="85">
        <f t="shared" si="8"/>
        <v>0</v>
      </c>
      <c r="K61" s="100"/>
      <c r="L61" s="85" t="str">
        <f t="shared" si="9"/>
        <v>-</v>
      </c>
      <c r="M61" s="116"/>
      <c r="N61" s="102"/>
      <c r="P61" s="78" t="str">
        <f t="shared" si="10"/>
        <v>未入力</v>
      </c>
      <c r="Q61" s="78" t="str">
        <f t="shared" si="5"/>
        <v>未入力</v>
      </c>
      <c r="R61" s="78"/>
      <c r="W61" s="73"/>
      <c r="X61" s="73"/>
    </row>
    <row r="62" spans="2:24" ht="23.85" customHeight="1" x14ac:dyDescent="0.15">
      <c r="B62" s="48" t="str">
        <f t="shared" si="6"/>
        <v/>
      </c>
      <c r="C62" s="89"/>
      <c r="D62" s="89"/>
      <c r="E62" s="90"/>
      <c r="F62" s="91"/>
      <c r="G62" s="94"/>
      <c r="H62" s="93"/>
      <c r="I62" s="84">
        <f t="shared" si="7"/>
        <v>0</v>
      </c>
      <c r="J62" s="85">
        <f t="shared" si="8"/>
        <v>0</v>
      </c>
      <c r="K62" s="100"/>
      <c r="L62" s="85" t="str">
        <f t="shared" si="9"/>
        <v>-</v>
      </c>
      <c r="M62" s="116"/>
      <c r="N62" s="102"/>
      <c r="P62" s="78" t="str">
        <f t="shared" si="10"/>
        <v>未入力</v>
      </c>
      <c r="Q62" s="78" t="str">
        <f t="shared" si="5"/>
        <v>未入力</v>
      </c>
      <c r="R62" s="78"/>
    </row>
    <row r="63" spans="2:24" ht="23.85" customHeight="1" x14ac:dyDescent="0.15">
      <c r="B63" s="48" t="str">
        <f t="shared" si="6"/>
        <v/>
      </c>
      <c r="C63" s="95"/>
      <c r="D63" s="95"/>
      <c r="E63" s="96"/>
      <c r="F63" s="91"/>
      <c r="G63" s="94"/>
      <c r="H63" s="93"/>
      <c r="I63" s="84">
        <f t="shared" si="7"/>
        <v>0</v>
      </c>
      <c r="J63" s="85">
        <f t="shared" si="8"/>
        <v>0</v>
      </c>
      <c r="K63" s="100"/>
      <c r="L63" s="85" t="str">
        <f t="shared" si="9"/>
        <v>-</v>
      </c>
      <c r="M63" s="116"/>
      <c r="N63" s="102"/>
      <c r="P63" s="78" t="str">
        <f t="shared" si="10"/>
        <v>未入力</v>
      </c>
      <c r="Q63" s="78" t="str">
        <f t="shared" si="5"/>
        <v>未入力</v>
      </c>
      <c r="R63" s="78"/>
    </row>
    <row r="64" spans="2:24" ht="23.85" customHeight="1" x14ac:dyDescent="0.15">
      <c r="B64" s="48" t="str">
        <f t="shared" si="6"/>
        <v/>
      </c>
      <c r="C64" s="95"/>
      <c r="D64" s="95"/>
      <c r="E64" s="96"/>
      <c r="F64" s="91"/>
      <c r="G64" s="94"/>
      <c r="H64" s="93"/>
      <c r="I64" s="84">
        <f t="shared" si="7"/>
        <v>0</v>
      </c>
      <c r="J64" s="85">
        <f t="shared" si="8"/>
        <v>0</v>
      </c>
      <c r="K64" s="100"/>
      <c r="L64" s="85" t="str">
        <f t="shared" si="9"/>
        <v>-</v>
      </c>
      <c r="M64" s="116"/>
      <c r="N64" s="102"/>
      <c r="P64" s="78" t="str">
        <f t="shared" si="10"/>
        <v>未入力</v>
      </c>
      <c r="Q64" s="78" t="str">
        <f t="shared" si="5"/>
        <v>未入力</v>
      </c>
      <c r="R64" s="78"/>
    </row>
    <row r="65" spans="2:24" ht="23.85" customHeight="1" x14ac:dyDescent="0.15">
      <c r="B65" s="48" t="str">
        <f t="shared" si="6"/>
        <v/>
      </c>
      <c r="C65" s="95"/>
      <c r="D65" s="95"/>
      <c r="E65" s="96"/>
      <c r="F65" s="91"/>
      <c r="G65" s="94"/>
      <c r="H65" s="93"/>
      <c r="I65" s="84">
        <f t="shared" si="7"/>
        <v>0</v>
      </c>
      <c r="J65" s="85">
        <f t="shared" si="8"/>
        <v>0</v>
      </c>
      <c r="K65" s="100"/>
      <c r="L65" s="85" t="str">
        <f t="shared" si="9"/>
        <v>-</v>
      </c>
      <c r="M65" s="116"/>
      <c r="N65" s="102"/>
      <c r="P65" s="78" t="str">
        <f t="shared" si="10"/>
        <v>未入力</v>
      </c>
      <c r="Q65" s="78" t="str">
        <f t="shared" si="5"/>
        <v>未入力</v>
      </c>
      <c r="R65" s="78"/>
    </row>
    <row r="66" spans="2:24" ht="23.85" customHeight="1" x14ac:dyDescent="0.15">
      <c r="B66" s="48" t="str">
        <f t="shared" si="6"/>
        <v/>
      </c>
      <c r="C66" s="95"/>
      <c r="D66" s="95"/>
      <c r="E66" s="96"/>
      <c r="F66" s="91"/>
      <c r="G66" s="94"/>
      <c r="H66" s="93"/>
      <c r="I66" s="84">
        <f t="shared" si="7"/>
        <v>0</v>
      </c>
      <c r="J66" s="85">
        <f t="shared" si="8"/>
        <v>0</v>
      </c>
      <c r="K66" s="100"/>
      <c r="L66" s="85" t="str">
        <f t="shared" si="9"/>
        <v>-</v>
      </c>
      <c r="M66" s="116"/>
      <c r="N66" s="102"/>
      <c r="P66" s="78" t="str">
        <f t="shared" si="10"/>
        <v>未入力</v>
      </c>
      <c r="Q66" s="78" t="str">
        <f t="shared" si="5"/>
        <v>未入力</v>
      </c>
      <c r="R66" s="78"/>
      <c r="W66" s="73"/>
      <c r="X66" s="73"/>
    </row>
    <row r="67" spans="2:24" ht="23.85" customHeight="1" x14ac:dyDescent="0.15">
      <c r="B67" s="48" t="str">
        <f t="shared" si="6"/>
        <v/>
      </c>
      <c r="C67" s="89"/>
      <c r="D67" s="89"/>
      <c r="E67" s="96"/>
      <c r="F67" s="91"/>
      <c r="G67" s="94"/>
      <c r="H67" s="93"/>
      <c r="I67" s="84">
        <f t="shared" si="7"/>
        <v>0</v>
      </c>
      <c r="J67" s="85">
        <f t="shared" si="8"/>
        <v>0</v>
      </c>
      <c r="K67" s="100"/>
      <c r="L67" s="85" t="str">
        <f t="shared" si="9"/>
        <v>-</v>
      </c>
      <c r="M67" s="116"/>
      <c r="N67" s="102"/>
      <c r="P67" s="78" t="str">
        <f t="shared" si="10"/>
        <v>未入力</v>
      </c>
      <c r="Q67" s="78" t="str">
        <f t="shared" si="5"/>
        <v>未入力</v>
      </c>
      <c r="R67" s="78"/>
      <c r="W67" s="73"/>
      <c r="X67" s="73"/>
    </row>
    <row r="68" spans="2:24" ht="23.85" customHeight="1" x14ac:dyDescent="0.15">
      <c r="B68" s="48" t="str">
        <f t="shared" si="6"/>
        <v/>
      </c>
      <c r="C68" s="89"/>
      <c r="D68" s="89"/>
      <c r="E68" s="90"/>
      <c r="F68" s="91"/>
      <c r="G68" s="94"/>
      <c r="H68" s="93"/>
      <c r="I68" s="84">
        <f t="shared" si="7"/>
        <v>0</v>
      </c>
      <c r="J68" s="85">
        <f t="shared" si="8"/>
        <v>0</v>
      </c>
      <c r="K68" s="100"/>
      <c r="L68" s="85" t="str">
        <f t="shared" si="9"/>
        <v>-</v>
      </c>
      <c r="M68" s="116"/>
      <c r="N68" s="102"/>
      <c r="P68" s="78" t="str">
        <f t="shared" si="10"/>
        <v>未入力</v>
      </c>
      <c r="Q68" s="78" t="str">
        <f t="shared" si="5"/>
        <v>未入力</v>
      </c>
      <c r="R68" s="78"/>
    </row>
    <row r="69" spans="2:24" ht="23.85" customHeight="1" x14ac:dyDescent="0.15">
      <c r="B69" s="48" t="str">
        <f t="shared" si="6"/>
        <v/>
      </c>
      <c r="C69" s="95"/>
      <c r="D69" s="95"/>
      <c r="E69" s="96"/>
      <c r="F69" s="91"/>
      <c r="G69" s="94"/>
      <c r="H69" s="93"/>
      <c r="I69" s="84">
        <f t="shared" si="7"/>
        <v>0</v>
      </c>
      <c r="J69" s="85">
        <f t="shared" si="8"/>
        <v>0</v>
      </c>
      <c r="K69" s="100"/>
      <c r="L69" s="85" t="str">
        <f t="shared" si="9"/>
        <v>-</v>
      </c>
      <c r="M69" s="116"/>
      <c r="N69" s="102"/>
      <c r="P69" s="78" t="str">
        <f t="shared" si="10"/>
        <v>未入力</v>
      </c>
      <c r="Q69" s="78" t="str">
        <f t="shared" si="5"/>
        <v>未入力</v>
      </c>
      <c r="R69" s="78"/>
    </row>
    <row r="70" spans="2:24" ht="23.85" customHeight="1" x14ac:dyDescent="0.15">
      <c r="B70" s="48" t="str">
        <f t="shared" si="6"/>
        <v/>
      </c>
      <c r="C70" s="95"/>
      <c r="D70" s="95"/>
      <c r="E70" s="96"/>
      <c r="F70" s="91"/>
      <c r="G70" s="94"/>
      <c r="H70" s="93"/>
      <c r="I70" s="84">
        <f t="shared" si="7"/>
        <v>0</v>
      </c>
      <c r="J70" s="85">
        <f t="shared" si="8"/>
        <v>0</v>
      </c>
      <c r="K70" s="100"/>
      <c r="L70" s="85" t="str">
        <f t="shared" si="9"/>
        <v>-</v>
      </c>
      <c r="M70" s="116"/>
      <c r="N70" s="102"/>
      <c r="P70" s="78" t="str">
        <f t="shared" si="10"/>
        <v>未入力</v>
      </c>
      <c r="Q70" s="78" t="str">
        <f t="shared" si="5"/>
        <v>未入力</v>
      </c>
      <c r="R70" s="78"/>
    </row>
    <row r="71" spans="2:24" ht="23.85" customHeight="1" x14ac:dyDescent="0.15">
      <c r="B71" s="48" t="str">
        <f t="shared" si="6"/>
        <v/>
      </c>
      <c r="C71" s="95"/>
      <c r="D71" s="95"/>
      <c r="E71" s="96"/>
      <c r="F71" s="91"/>
      <c r="G71" s="94"/>
      <c r="H71" s="93"/>
      <c r="I71" s="84">
        <f t="shared" si="7"/>
        <v>0</v>
      </c>
      <c r="J71" s="85">
        <f t="shared" si="8"/>
        <v>0</v>
      </c>
      <c r="K71" s="100"/>
      <c r="L71" s="85" t="str">
        <f t="shared" si="9"/>
        <v>-</v>
      </c>
      <c r="M71" s="116"/>
      <c r="N71" s="102"/>
      <c r="P71" s="78" t="str">
        <f t="shared" si="10"/>
        <v>未入力</v>
      </c>
      <c r="Q71" s="78" t="str">
        <f t="shared" si="5"/>
        <v>未入力</v>
      </c>
      <c r="R71" s="78"/>
    </row>
    <row r="72" spans="2:24" ht="23.85" customHeight="1" x14ac:dyDescent="0.15">
      <c r="B72" s="48" t="str">
        <f t="shared" si="6"/>
        <v/>
      </c>
      <c r="C72" s="95"/>
      <c r="D72" s="95"/>
      <c r="E72" s="96"/>
      <c r="F72" s="91"/>
      <c r="G72" s="94"/>
      <c r="H72" s="93"/>
      <c r="I72" s="84">
        <f t="shared" si="7"/>
        <v>0</v>
      </c>
      <c r="J72" s="85">
        <f t="shared" si="8"/>
        <v>0</v>
      </c>
      <c r="K72" s="100"/>
      <c r="L72" s="85" t="str">
        <f t="shared" si="9"/>
        <v>-</v>
      </c>
      <c r="M72" s="116"/>
      <c r="N72" s="102"/>
      <c r="P72" s="78" t="str">
        <f t="shared" si="10"/>
        <v>未入力</v>
      </c>
      <c r="Q72" s="78" t="str">
        <f t="shared" si="5"/>
        <v>未入力</v>
      </c>
      <c r="R72" s="78"/>
      <c r="W72" s="73"/>
      <c r="X72" s="73"/>
    </row>
    <row r="73" spans="2:24" ht="23.85" customHeight="1" x14ac:dyDescent="0.15">
      <c r="B73" s="48" t="str">
        <f t="shared" si="1"/>
        <v/>
      </c>
      <c r="C73" s="95"/>
      <c r="D73" s="95"/>
      <c r="E73" s="96"/>
      <c r="F73" s="91"/>
      <c r="G73" s="94"/>
      <c r="H73" s="93"/>
      <c r="I73" s="84">
        <f t="shared" si="2"/>
        <v>0</v>
      </c>
      <c r="J73" s="85">
        <f t="shared" si="3"/>
        <v>0</v>
      </c>
      <c r="K73" s="100"/>
      <c r="L73" s="85" t="str">
        <f t="shared" si="4"/>
        <v>-</v>
      </c>
      <c r="M73" s="116"/>
      <c r="N73" s="102"/>
      <c r="P73" s="78" t="str">
        <f t="shared" ref="P73:P78" si="11">IF(C73&amp;D73&amp;E73="","未入力",IF(COUNTIFS($C$9:$C$78,$C73,$D$9:$D$78,$D73,$E$9:$E$78,$E73)=1,"重複なし", "重複あり"))</f>
        <v>未入力</v>
      </c>
      <c r="Q73" s="78" t="str">
        <f t="shared" si="5"/>
        <v>未入力</v>
      </c>
      <c r="R73" s="78"/>
    </row>
    <row r="74" spans="2:24" ht="23.85" customHeight="1" x14ac:dyDescent="0.15">
      <c r="B74" s="48" t="str">
        <f t="shared" si="1"/>
        <v/>
      </c>
      <c r="C74" s="95"/>
      <c r="D74" s="95"/>
      <c r="E74" s="96"/>
      <c r="F74" s="91"/>
      <c r="G74" s="94"/>
      <c r="H74" s="93"/>
      <c r="I74" s="84">
        <f t="shared" si="2"/>
        <v>0</v>
      </c>
      <c r="J74" s="85">
        <f t="shared" si="3"/>
        <v>0</v>
      </c>
      <c r="K74" s="100"/>
      <c r="L74" s="85" t="str">
        <f t="shared" si="4"/>
        <v>-</v>
      </c>
      <c r="M74" s="116"/>
      <c r="N74" s="102"/>
      <c r="P74" s="78" t="str">
        <f t="shared" si="11"/>
        <v>未入力</v>
      </c>
      <c r="Q74" s="78" t="str">
        <f t="shared" si="5"/>
        <v>未入力</v>
      </c>
      <c r="R74" s="78"/>
    </row>
    <row r="75" spans="2:24" ht="23.85" customHeight="1" x14ac:dyDescent="0.15">
      <c r="B75" s="48" t="str">
        <f t="shared" si="1"/>
        <v/>
      </c>
      <c r="C75" s="95"/>
      <c r="D75" s="95"/>
      <c r="E75" s="96"/>
      <c r="F75" s="91"/>
      <c r="G75" s="94"/>
      <c r="H75" s="93"/>
      <c r="I75" s="84">
        <f t="shared" si="2"/>
        <v>0</v>
      </c>
      <c r="J75" s="85">
        <f t="shared" si="3"/>
        <v>0</v>
      </c>
      <c r="K75" s="100"/>
      <c r="L75" s="85" t="str">
        <f t="shared" si="4"/>
        <v>-</v>
      </c>
      <c r="M75" s="116"/>
      <c r="N75" s="102"/>
      <c r="P75" s="78" t="str">
        <f t="shared" si="11"/>
        <v>未入力</v>
      </c>
      <c r="Q75" s="78" t="str">
        <f t="shared" si="5"/>
        <v>未入力</v>
      </c>
      <c r="R75" s="78"/>
    </row>
    <row r="76" spans="2:24" ht="23.85" customHeight="1" x14ac:dyDescent="0.15">
      <c r="B76" s="48" t="str">
        <f t="shared" si="1"/>
        <v/>
      </c>
      <c r="C76" s="95"/>
      <c r="D76" s="95"/>
      <c r="E76" s="96"/>
      <c r="F76" s="91"/>
      <c r="G76" s="94"/>
      <c r="H76" s="93"/>
      <c r="I76" s="84">
        <f t="shared" si="2"/>
        <v>0</v>
      </c>
      <c r="J76" s="85">
        <f t="shared" si="3"/>
        <v>0</v>
      </c>
      <c r="K76" s="100"/>
      <c r="L76" s="85" t="str">
        <f t="shared" si="4"/>
        <v>-</v>
      </c>
      <c r="M76" s="116"/>
      <c r="N76" s="102"/>
      <c r="P76" s="78" t="str">
        <f t="shared" si="11"/>
        <v>未入力</v>
      </c>
      <c r="Q76" s="78" t="str">
        <f t="shared" si="5"/>
        <v>未入力</v>
      </c>
      <c r="R76" s="78"/>
    </row>
    <row r="77" spans="2:24" ht="23.85" customHeight="1" x14ac:dyDescent="0.15">
      <c r="B77" s="48" t="str">
        <f t="shared" si="1"/>
        <v/>
      </c>
      <c r="C77" s="95"/>
      <c r="D77" s="95"/>
      <c r="E77" s="96"/>
      <c r="F77" s="91"/>
      <c r="G77" s="94"/>
      <c r="H77" s="93"/>
      <c r="I77" s="84">
        <f t="shared" si="2"/>
        <v>0</v>
      </c>
      <c r="J77" s="85">
        <f t="shared" si="3"/>
        <v>0</v>
      </c>
      <c r="K77" s="100"/>
      <c r="L77" s="85" t="str">
        <f t="shared" si="4"/>
        <v>-</v>
      </c>
      <c r="M77" s="116"/>
      <c r="N77" s="102"/>
      <c r="P77" s="78" t="str">
        <f t="shared" si="11"/>
        <v>未入力</v>
      </c>
      <c r="Q77" s="78" t="str">
        <f t="shared" si="5"/>
        <v>未入力</v>
      </c>
      <c r="R77" s="78"/>
    </row>
    <row r="78" spans="2:24" ht="23.85" customHeight="1" x14ac:dyDescent="0.15">
      <c r="B78" s="48" t="str">
        <f t="shared" si="1"/>
        <v/>
      </c>
      <c r="C78" s="97"/>
      <c r="D78" s="97"/>
      <c r="E78" s="98"/>
      <c r="F78" s="91"/>
      <c r="G78" s="99"/>
      <c r="H78" s="93"/>
      <c r="I78" s="84">
        <f t="shared" si="2"/>
        <v>0</v>
      </c>
      <c r="J78" s="85">
        <f t="shared" si="3"/>
        <v>0</v>
      </c>
      <c r="K78" s="100"/>
      <c r="L78" s="85" t="str">
        <f t="shared" si="4"/>
        <v>-</v>
      </c>
      <c r="M78" s="116"/>
      <c r="N78" s="103"/>
      <c r="P78" s="78" t="str">
        <f t="shared" si="11"/>
        <v>未入力</v>
      </c>
      <c r="Q78" s="78" t="str">
        <f t="shared" si="5"/>
        <v>未入力</v>
      </c>
      <c r="R78" s="78"/>
    </row>
    <row r="79" spans="2:24" ht="24" customHeight="1" x14ac:dyDescent="0.15">
      <c r="B79" s="202" t="s">
        <v>60</v>
      </c>
      <c r="C79" s="202"/>
      <c r="D79" s="202"/>
      <c r="E79" s="202"/>
      <c r="F79" s="202"/>
      <c r="G79" s="202"/>
      <c r="H79" s="161"/>
      <c r="I79" s="52">
        <f>SUM(I9:I78)</f>
        <v>0</v>
      </c>
      <c r="J79" s="52">
        <f>SUM(J9:J78)</f>
        <v>0</v>
      </c>
      <c r="K79" s="53" t="s">
        <v>10</v>
      </c>
      <c r="L79" s="52">
        <f>SUM(L9:L78)</f>
        <v>0</v>
      </c>
      <c r="M79" s="41" t="s">
        <v>10</v>
      </c>
      <c r="N79" s="50" t="s">
        <v>10</v>
      </c>
    </row>
    <row r="88" spans="4:4" ht="30.75" customHeight="1" x14ac:dyDescent="0.15"/>
    <row r="92" spans="4:4" x14ac:dyDescent="0.15">
      <c r="D92" s="2"/>
    </row>
    <row r="93" spans="4:4" x14ac:dyDescent="0.15">
      <c r="D93" s="2"/>
    </row>
    <row r="94" spans="4:4" x14ac:dyDescent="0.15">
      <c r="D94" s="2"/>
    </row>
  </sheetData>
  <sheetProtection algorithmName="SHA-512" hashValue="QeV8tFkS9hzy8G6z2Ij4C00z7OpVbRC2NhDyor43JAgEMEdXCY3nW3S89suAWa9ttk79iqH07fXV9eP4QB4CvA==" saltValue="PCY4K5YDTVwFazgERKusZQ==" spinCount="100000" sheet="1" formatRows="0" selectLockedCells="1"/>
  <mergeCells count="16">
    <mergeCell ref="Q7:R7"/>
    <mergeCell ref="B2:N2"/>
    <mergeCell ref="M7:M8"/>
    <mergeCell ref="N7:N8"/>
    <mergeCell ref="B79:H79"/>
    <mergeCell ref="B7:B8"/>
    <mergeCell ref="C7:E7"/>
    <mergeCell ref="F7:F8"/>
    <mergeCell ref="G7:G8"/>
    <mergeCell ref="H7:H8"/>
    <mergeCell ref="I7:I8"/>
    <mergeCell ref="J7:J8"/>
    <mergeCell ref="K7:K8"/>
    <mergeCell ref="L7:L8"/>
    <mergeCell ref="L5:N5"/>
    <mergeCell ref="L4:N4"/>
  </mergeCells>
  <phoneticPr fontId="1"/>
  <conditionalFormatting sqref="P9:P78">
    <cfRule type="expression" dxfId="8" priority="2">
      <formula>$P9="重複あり"</formula>
    </cfRule>
  </conditionalFormatting>
  <conditionalFormatting sqref="Q9:Q78">
    <cfRule type="expression" dxfId="7" priority="1">
      <formula>$Q9="期間外"</formula>
    </cfRule>
  </conditionalFormatting>
  <dataValidations xWindow="1516" yWindow="333" count="4">
    <dataValidation type="list" allowBlank="1" showInputMessage="1" showErrorMessage="1" sqref="H9:H78" xr:uid="{00000000-0002-0000-0200-000000000000}">
      <formula1>"1,0.8,0.6,0.4,0.2"</formula1>
    </dataValidation>
    <dataValidation type="list" allowBlank="1" showInputMessage="1" showErrorMessage="1" sqref="K9:K78" xr:uid="{00000000-0002-0000-0200-000001000000}">
      <formula1>"○,×"</formula1>
    </dataValidation>
    <dataValidation type="list" allowBlank="1" showInputMessage="1" showErrorMessage="1" sqref="F9:F78" xr:uid="{00000000-0002-0000-0200-000002000000}">
      <formula1>"戸建住宅,業工用"</formula1>
    </dataValidation>
    <dataValidation type="custom" allowBlank="1" showInputMessage="1" showErrorMessage="1" error="「都道府県・市区町村」「字町名」「番地」が重複しています。" prompt="「都道府県・市区町村」「字町名」「番地」が重複しないよう入力してください。" sqref="C9:E78" xr:uid="{4A788AB3-1252-4DA2-AD9F-624A307FC1E7}">
      <formula1>COUNTIFS($C$9:$C$78,$C9,$D$9:$D$78,$D9,$E$9:$E$78,$E9)=1</formula1>
    </dataValidation>
  </dataValidations>
  <pageMargins left="0.31496062992125984" right="0.31496062992125984" top="0.35433070866141736" bottom="0.35433070866141736" header="0.31496062992125984" footer="0.31496062992125984"/>
  <pageSetup paperSize="9" scale="69" fitToHeight="0" orientation="landscape" verticalDpi="300" r:id="rId1"/>
  <drawing r:id="rId2"/>
  <extLst>
    <ext xmlns:x14="http://schemas.microsoft.com/office/spreadsheetml/2009/9/main" uri="{CCE6A557-97BC-4b89-ADB6-D9C93CAAB3DF}">
      <x14:dataValidations xmlns:xm="http://schemas.microsoft.com/office/excel/2006/main" xWindow="1516" yWindow="333" count="1">
        <x14:dataValidation type="date" allowBlank="1" showInputMessage="1" showErrorMessage="1" error="「竣工年月」に期間外の年月が入力されています。" promptTitle="（注）例）2020/12の形式で入力ください。" prompt="※例）2020/12と入力すると、自動的に2020/12/1と変換入力されますが、そのままで結構です。_x000a_ _x000a_※和暦での年月のみ表示に設定しています。_x000a_ _x000a_※「M６セル」に表示された期間内の年月を入力してください。" xr:uid="{2CF346B1-6F67-489A-BBD9-40B6472BB441}">
          <x14:formula1>
            <xm:f>EDATE('第１表（２）【解除基準①（利用率）】'!$K$2,-40)-DAY('第１表（２）【解除基準①（利用率）】'!$K$2)+1</xm:f>
          </x14:formula1>
          <x14:formula2>
            <xm:f>EOMONTH(EDATE('第１表（２）【解除基準①（利用率）】'!$K$2,-5),0)</xm:f>
          </x14:formula2>
          <xm:sqref>M9:M78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O85"/>
  <sheetViews>
    <sheetView showGridLines="0" view="pageBreakPreview" zoomScaleNormal="70" zoomScaleSheetLayoutView="100" workbookViewId="0">
      <selection activeCell="E11" sqref="E11"/>
    </sheetView>
  </sheetViews>
  <sheetFormatPr defaultColWidth="8.875" defaultRowHeight="13.5" x14ac:dyDescent="0.15"/>
  <cols>
    <col min="1" max="1" width="2.125" style="1" customWidth="1"/>
    <col min="2" max="2" width="4.375" style="2" customWidth="1"/>
    <col min="3" max="10" width="19" style="1" customWidth="1"/>
    <col min="11" max="11" width="29" style="1" customWidth="1"/>
    <col min="12" max="12" width="2.125" style="1" customWidth="1"/>
    <col min="13" max="13" width="18.125" style="1" customWidth="1"/>
    <col min="14" max="14" width="12.5" style="1" customWidth="1"/>
    <col min="15" max="15" width="12.875" style="1" customWidth="1"/>
    <col min="16" max="16384" width="8.875" style="1"/>
  </cols>
  <sheetData>
    <row r="1" spans="1:15" x14ac:dyDescent="0.15">
      <c r="N1" s="1" t="s">
        <v>40</v>
      </c>
    </row>
    <row r="2" spans="1:15" x14ac:dyDescent="0.15">
      <c r="A2" s="1" t="s">
        <v>61</v>
      </c>
      <c r="B2" s="1"/>
      <c r="F2" s="13"/>
      <c r="G2" s="13"/>
      <c r="H2" s="13"/>
      <c r="J2" s="13"/>
      <c r="K2" s="122" t="e">
        <f>'第２表１（１）【解除基準②（新築獲得）】'!$M$6</f>
        <v>#VALUE!</v>
      </c>
      <c r="N2" s="7" t="str">
        <f>IF(COUNTIF($H$5:$H$74,"&lt;1")&gt;0,"要","否")</f>
        <v>否</v>
      </c>
    </row>
    <row r="3" spans="1:15" s="2" customFormat="1" ht="27" customHeight="1" x14ac:dyDescent="0.15">
      <c r="B3" s="211" t="s">
        <v>45</v>
      </c>
      <c r="C3" s="204" t="s">
        <v>46</v>
      </c>
      <c r="D3" s="205"/>
      <c r="E3" s="205"/>
      <c r="F3" s="207" t="s">
        <v>47</v>
      </c>
      <c r="G3" s="207" t="s">
        <v>62</v>
      </c>
      <c r="H3" s="207" t="s">
        <v>7</v>
      </c>
      <c r="I3" s="207" t="s">
        <v>63</v>
      </c>
      <c r="J3" s="209" t="s">
        <v>53</v>
      </c>
      <c r="K3" s="207" t="s">
        <v>54</v>
      </c>
      <c r="M3" s="75" t="s">
        <v>55</v>
      </c>
      <c r="N3" s="200" t="s">
        <v>56</v>
      </c>
      <c r="O3" s="200"/>
    </row>
    <row r="4" spans="1:15" ht="27" customHeight="1" x14ac:dyDescent="0.15">
      <c r="B4" s="208"/>
      <c r="C4" s="47" t="s">
        <v>57</v>
      </c>
      <c r="D4" s="47" t="s">
        <v>58</v>
      </c>
      <c r="E4" s="47" t="s">
        <v>59</v>
      </c>
      <c r="F4" s="208"/>
      <c r="G4" s="208"/>
      <c r="H4" s="208"/>
      <c r="I4" s="208"/>
      <c r="J4" s="210"/>
      <c r="K4" s="208"/>
      <c r="M4" s="76" t="str">
        <f>IF(COUNTIF($P$9:$P$78,"重複あり")&gt;0,"集計_重複行あり","集計_重複行なし")</f>
        <v>集計_重複行なし</v>
      </c>
      <c r="N4" s="77" t="e">
        <f>EDATE('第１表（２）【解除基準①（利用率）】'!$K$2,-40)
-DAY('第１表（２）【解除基準①（利用率）】'!$K$2)+1</f>
        <v>#VALUE!</v>
      </c>
      <c r="O4" s="77" t="e">
        <f>EOMONTH(EDATE('第１表（２）【解除基準①（利用率）】'!$K$2,-5),0)</f>
        <v>#VALUE!</v>
      </c>
    </row>
    <row r="5" spans="1:15" ht="24" customHeight="1" x14ac:dyDescent="0.15">
      <c r="B5" s="48" t="str">
        <f>IF(C5="","",ROW()-4)</f>
        <v/>
      </c>
      <c r="C5" s="95"/>
      <c r="D5" s="95"/>
      <c r="E5" s="96"/>
      <c r="F5" s="104"/>
      <c r="G5" s="105"/>
      <c r="H5" s="106"/>
      <c r="I5" s="86">
        <f>G5*H5</f>
        <v>0</v>
      </c>
      <c r="J5" s="118"/>
      <c r="K5" s="102"/>
      <c r="M5" s="78" t="str">
        <f t="shared" ref="M5:M36" si="0">IF(C5&amp;D5&amp;E5="","未入力",IF(COUNTIFS($C$5:$C$74,$C5,$D$5:$D$74,$D5,$E$5:$E$74,$E5)=1,"重複なし", "重複あり"))</f>
        <v>未入力</v>
      </c>
      <c r="N5" s="78" t="str">
        <f>IF($J5="","未入力",IF(AND($N$4&lt;=$J5,$J5&lt;=$O$4),"期間内","期間外"))</f>
        <v>未入力</v>
      </c>
      <c r="O5" s="79"/>
    </row>
    <row r="6" spans="1:15" ht="24" customHeight="1" x14ac:dyDescent="0.15">
      <c r="B6" s="48" t="str">
        <f t="shared" ref="B6:B74" si="1">IF(C6="","",ROW()-4)</f>
        <v/>
      </c>
      <c r="C6" s="95"/>
      <c r="D6" s="95"/>
      <c r="E6" s="96"/>
      <c r="F6" s="104"/>
      <c r="G6" s="105"/>
      <c r="H6" s="106"/>
      <c r="I6" s="86">
        <f t="shared" ref="I6:I74" si="2">G6*H6</f>
        <v>0</v>
      </c>
      <c r="J6" s="118"/>
      <c r="K6" s="102"/>
      <c r="M6" s="78" t="str">
        <f t="shared" si="0"/>
        <v>未入力</v>
      </c>
      <c r="N6" s="78" t="str">
        <f t="shared" ref="N6:N74" si="3">IF($J6="","未入力",IF(AND($N$4&lt;=$J6,$J6&lt;=$O$4),"期間内","期間外"))</f>
        <v>未入力</v>
      </c>
      <c r="O6" s="78"/>
    </row>
    <row r="7" spans="1:15" ht="24" customHeight="1" x14ac:dyDescent="0.15">
      <c r="B7" s="48" t="str">
        <f t="shared" si="1"/>
        <v/>
      </c>
      <c r="C7" s="95"/>
      <c r="D7" s="95"/>
      <c r="E7" s="96"/>
      <c r="F7" s="104"/>
      <c r="G7" s="105"/>
      <c r="H7" s="106"/>
      <c r="I7" s="86">
        <f t="shared" si="2"/>
        <v>0</v>
      </c>
      <c r="J7" s="118"/>
      <c r="K7" s="102"/>
      <c r="M7" s="78" t="str">
        <f t="shared" si="0"/>
        <v>未入力</v>
      </c>
      <c r="N7" s="78" t="str">
        <f t="shared" si="3"/>
        <v>未入力</v>
      </c>
      <c r="O7" s="78"/>
    </row>
    <row r="8" spans="1:15" ht="24" customHeight="1" x14ac:dyDescent="0.15">
      <c r="B8" s="48" t="str">
        <f t="shared" si="1"/>
        <v/>
      </c>
      <c r="C8" s="95"/>
      <c r="D8" s="95"/>
      <c r="E8" s="96"/>
      <c r="F8" s="104"/>
      <c r="G8" s="105"/>
      <c r="H8" s="106"/>
      <c r="I8" s="86">
        <f t="shared" si="2"/>
        <v>0</v>
      </c>
      <c r="J8" s="118"/>
      <c r="K8" s="102"/>
      <c r="M8" s="78" t="str">
        <f t="shared" si="0"/>
        <v>未入力</v>
      </c>
      <c r="N8" s="78" t="str">
        <f t="shared" si="3"/>
        <v>未入力</v>
      </c>
      <c r="O8" s="78"/>
    </row>
    <row r="9" spans="1:15" ht="24" customHeight="1" x14ac:dyDescent="0.15">
      <c r="B9" s="48" t="str">
        <f t="shared" si="1"/>
        <v/>
      </c>
      <c r="C9" s="95"/>
      <c r="D9" s="95"/>
      <c r="E9" s="96"/>
      <c r="F9" s="104"/>
      <c r="G9" s="105"/>
      <c r="H9" s="106"/>
      <c r="I9" s="86">
        <f t="shared" si="2"/>
        <v>0</v>
      </c>
      <c r="J9" s="118"/>
      <c r="K9" s="102"/>
      <c r="M9" s="78" t="str">
        <f t="shared" si="0"/>
        <v>未入力</v>
      </c>
      <c r="N9" s="78" t="str">
        <f t="shared" si="3"/>
        <v>未入力</v>
      </c>
      <c r="O9" s="78"/>
    </row>
    <row r="10" spans="1:15" ht="24" customHeight="1" x14ac:dyDescent="0.15">
      <c r="B10" s="48" t="str">
        <f t="shared" ref="B10:B67" si="4">IF(C10="","",ROW()-4)</f>
        <v/>
      </c>
      <c r="C10" s="95"/>
      <c r="D10" s="95"/>
      <c r="E10" s="96"/>
      <c r="F10" s="104"/>
      <c r="G10" s="105"/>
      <c r="H10" s="106"/>
      <c r="I10" s="86">
        <f t="shared" ref="I10:I67" si="5">G10*H10</f>
        <v>0</v>
      </c>
      <c r="J10" s="118"/>
      <c r="K10" s="102"/>
      <c r="M10" s="78" t="str">
        <f t="shared" si="0"/>
        <v>未入力</v>
      </c>
      <c r="N10" s="78" t="str">
        <f t="shared" si="3"/>
        <v>未入力</v>
      </c>
      <c r="O10" s="78"/>
    </row>
    <row r="11" spans="1:15" ht="24" customHeight="1" x14ac:dyDescent="0.15">
      <c r="B11" s="48" t="str">
        <f t="shared" si="4"/>
        <v/>
      </c>
      <c r="C11" s="95"/>
      <c r="D11" s="95"/>
      <c r="E11" s="96"/>
      <c r="F11" s="104"/>
      <c r="G11" s="105"/>
      <c r="H11" s="106"/>
      <c r="I11" s="86">
        <f t="shared" si="5"/>
        <v>0</v>
      </c>
      <c r="J11" s="118"/>
      <c r="K11" s="102"/>
      <c r="M11" s="78" t="str">
        <f t="shared" si="0"/>
        <v>未入力</v>
      </c>
      <c r="N11" s="78" t="str">
        <f t="shared" si="3"/>
        <v>未入力</v>
      </c>
      <c r="O11" s="78"/>
    </row>
    <row r="12" spans="1:15" ht="24" customHeight="1" x14ac:dyDescent="0.15">
      <c r="B12" s="48" t="str">
        <f t="shared" si="4"/>
        <v/>
      </c>
      <c r="C12" s="95"/>
      <c r="D12" s="95"/>
      <c r="E12" s="96"/>
      <c r="F12" s="104"/>
      <c r="G12" s="105"/>
      <c r="H12" s="106"/>
      <c r="I12" s="86">
        <f t="shared" si="5"/>
        <v>0</v>
      </c>
      <c r="J12" s="118"/>
      <c r="K12" s="102"/>
      <c r="M12" s="78" t="str">
        <f t="shared" si="0"/>
        <v>未入力</v>
      </c>
      <c r="N12" s="78" t="str">
        <f t="shared" si="3"/>
        <v>未入力</v>
      </c>
      <c r="O12" s="78"/>
    </row>
    <row r="13" spans="1:15" ht="24" customHeight="1" x14ac:dyDescent="0.15">
      <c r="B13" s="48" t="str">
        <f t="shared" si="4"/>
        <v/>
      </c>
      <c r="C13" s="95"/>
      <c r="D13" s="95"/>
      <c r="E13" s="96"/>
      <c r="F13" s="104"/>
      <c r="G13" s="105"/>
      <c r="H13" s="106"/>
      <c r="I13" s="86">
        <f t="shared" si="5"/>
        <v>0</v>
      </c>
      <c r="J13" s="118"/>
      <c r="K13" s="102"/>
      <c r="M13" s="78" t="str">
        <f t="shared" si="0"/>
        <v>未入力</v>
      </c>
      <c r="N13" s="78" t="str">
        <f t="shared" si="3"/>
        <v>未入力</v>
      </c>
      <c r="O13" s="78"/>
    </row>
    <row r="14" spans="1:15" ht="24" customHeight="1" x14ac:dyDescent="0.15">
      <c r="B14" s="48" t="str">
        <f t="shared" si="4"/>
        <v/>
      </c>
      <c r="C14" s="95"/>
      <c r="D14" s="95"/>
      <c r="E14" s="96"/>
      <c r="F14" s="104"/>
      <c r="G14" s="105"/>
      <c r="H14" s="106"/>
      <c r="I14" s="86">
        <f t="shared" si="5"/>
        <v>0</v>
      </c>
      <c r="J14" s="118"/>
      <c r="K14" s="102"/>
      <c r="M14" s="78" t="str">
        <f t="shared" si="0"/>
        <v>未入力</v>
      </c>
      <c r="N14" s="78" t="str">
        <f t="shared" si="3"/>
        <v>未入力</v>
      </c>
      <c r="O14" s="78"/>
    </row>
    <row r="15" spans="1:15" ht="24" customHeight="1" x14ac:dyDescent="0.15">
      <c r="B15" s="48" t="str">
        <f t="shared" si="4"/>
        <v/>
      </c>
      <c r="C15" s="95"/>
      <c r="D15" s="95"/>
      <c r="E15" s="96"/>
      <c r="F15" s="104"/>
      <c r="G15" s="105"/>
      <c r="H15" s="106"/>
      <c r="I15" s="86">
        <f t="shared" si="5"/>
        <v>0</v>
      </c>
      <c r="J15" s="118"/>
      <c r="K15" s="102"/>
      <c r="M15" s="78" t="str">
        <f t="shared" si="0"/>
        <v>未入力</v>
      </c>
      <c r="N15" s="78" t="str">
        <f t="shared" si="3"/>
        <v>未入力</v>
      </c>
      <c r="O15" s="78"/>
    </row>
    <row r="16" spans="1:15" ht="24" customHeight="1" x14ac:dyDescent="0.15">
      <c r="B16" s="48" t="str">
        <f t="shared" si="4"/>
        <v/>
      </c>
      <c r="C16" s="95"/>
      <c r="D16" s="95"/>
      <c r="E16" s="96"/>
      <c r="F16" s="104"/>
      <c r="G16" s="105"/>
      <c r="H16" s="106"/>
      <c r="I16" s="86">
        <f t="shared" si="5"/>
        <v>0</v>
      </c>
      <c r="J16" s="118"/>
      <c r="K16" s="102"/>
      <c r="M16" s="78" t="str">
        <f t="shared" si="0"/>
        <v>未入力</v>
      </c>
      <c r="N16" s="78" t="str">
        <f t="shared" si="3"/>
        <v>未入力</v>
      </c>
      <c r="O16" s="78"/>
    </row>
    <row r="17" spans="2:15" ht="24" customHeight="1" x14ac:dyDescent="0.15">
      <c r="B17" s="48" t="str">
        <f t="shared" si="4"/>
        <v/>
      </c>
      <c r="C17" s="95"/>
      <c r="D17" s="95"/>
      <c r="E17" s="96"/>
      <c r="F17" s="104"/>
      <c r="G17" s="105"/>
      <c r="H17" s="106"/>
      <c r="I17" s="86">
        <f t="shared" si="5"/>
        <v>0</v>
      </c>
      <c r="J17" s="118"/>
      <c r="K17" s="102"/>
      <c r="M17" s="78" t="str">
        <f t="shared" si="0"/>
        <v>未入力</v>
      </c>
      <c r="N17" s="78" t="str">
        <f t="shared" si="3"/>
        <v>未入力</v>
      </c>
      <c r="O17" s="78"/>
    </row>
    <row r="18" spans="2:15" ht="24" customHeight="1" x14ac:dyDescent="0.15">
      <c r="B18" s="48" t="str">
        <f t="shared" si="4"/>
        <v/>
      </c>
      <c r="C18" s="95"/>
      <c r="D18" s="95"/>
      <c r="E18" s="96"/>
      <c r="F18" s="104"/>
      <c r="G18" s="105"/>
      <c r="H18" s="106"/>
      <c r="I18" s="86">
        <f t="shared" si="5"/>
        <v>0</v>
      </c>
      <c r="J18" s="118"/>
      <c r="K18" s="102"/>
      <c r="M18" s="78" t="str">
        <f t="shared" si="0"/>
        <v>未入力</v>
      </c>
      <c r="N18" s="78" t="str">
        <f t="shared" si="3"/>
        <v>未入力</v>
      </c>
      <c r="O18" s="78"/>
    </row>
    <row r="19" spans="2:15" ht="24" customHeight="1" x14ac:dyDescent="0.15">
      <c r="B19" s="48" t="str">
        <f t="shared" si="4"/>
        <v/>
      </c>
      <c r="C19" s="95"/>
      <c r="D19" s="95"/>
      <c r="E19" s="96"/>
      <c r="F19" s="104"/>
      <c r="G19" s="105"/>
      <c r="H19" s="106"/>
      <c r="I19" s="86">
        <f t="shared" si="5"/>
        <v>0</v>
      </c>
      <c r="J19" s="118"/>
      <c r="K19" s="102"/>
      <c r="M19" s="78" t="str">
        <f t="shared" si="0"/>
        <v>未入力</v>
      </c>
      <c r="N19" s="78" t="str">
        <f t="shared" si="3"/>
        <v>未入力</v>
      </c>
      <c r="O19" s="78"/>
    </row>
    <row r="20" spans="2:15" ht="24" customHeight="1" x14ac:dyDescent="0.15">
      <c r="B20" s="48" t="str">
        <f t="shared" si="4"/>
        <v/>
      </c>
      <c r="C20" s="95"/>
      <c r="D20" s="95"/>
      <c r="E20" s="96"/>
      <c r="F20" s="104"/>
      <c r="G20" s="105"/>
      <c r="H20" s="106"/>
      <c r="I20" s="86">
        <f t="shared" si="5"/>
        <v>0</v>
      </c>
      <c r="J20" s="118"/>
      <c r="K20" s="102"/>
      <c r="M20" s="78" t="str">
        <f t="shared" si="0"/>
        <v>未入力</v>
      </c>
      <c r="N20" s="78" t="str">
        <f t="shared" si="3"/>
        <v>未入力</v>
      </c>
      <c r="O20" s="78"/>
    </row>
    <row r="21" spans="2:15" ht="24" customHeight="1" x14ac:dyDescent="0.15">
      <c r="B21" s="48" t="str">
        <f t="shared" si="4"/>
        <v/>
      </c>
      <c r="C21" s="95"/>
      <c r="D21" s="95"/>
      <c r="E21" s="96"/>
      <c r="F21" s="104"/>
      <c r="G21" s="105"/>
      <c r="H21" s="106"/>
      <c r="I21" s="86">
        <f t="shared" si="5"/>
        <v>0</v>
      </c>
      <c r="J21" s="118"/>
      <c r="K21" s="102"/>
      <c r="M21" s="78" t="str">
        <f t="shared" si="0"/>
        <v>未入力</v>
      </c>
      <c r="N21" s="78" t="str">
        <f t="shared" si="3"/>
        <v>未入力</v>
      </c>
      <c r="O21" s="78"/>
    </row>
    <row r="22" spans="2:15" ht="24" customHeight="1" x14ac:dyDescent="0.15">
      <c r="B22" s="48" t="str">
        <f t="shared" si="4"/>
        <v/>
      </c>
      <c r="C22" s="95"/>
      <c r="D22" s="95"/>
      <c r="E22" s="96"/>
      <c r="F22" s="104"/>
      <c r="G22" s="105"/>
      <c r="H22" s="106"/>
      <c r="I22" s="86">
        <f t="shared" si="5"/>
        <v>0</v>
      </c>
      <c r="J22" s="118"/>
      <c r="K22" s="102"/>
      <c r="M22" s="78" t="str">
        <f t="shared" si="0"/>
        <v>未入力</v>
      </c>
      <c r="N22" s="78" t="str">
        <f t="shared" si="3"/>
        <v>未入力</v>
      </c>
      <c r="O22" s="78"/>
    </row>
    <row r="23" spans="2:15" ht="24" customHeight="1" x14ac:dyDescent="0.15">
      <c r="B23" s="48" t="str">
        <f t="shared" si="4"/>
        <v/>
      </c>
      <c r="C23" s="95"/>
      <c r="D23" s="95"/>
      <c r="E23" s="96"/>
      <c r="F23" s="104"/>
      <c r="G23" s="105"/>
      <c r="H23" s="106"/>
      <c r="I23" s="86">
        <f t="shared" si="5"/>
        <v>0</v>
      </c>
      <c r="J23" s="118"/>
      <c r="K23" s="102"/>
      <c r="M23" s="78" t="str">
        <f t="shared" si="0"/>
        <v>未入力</v>
      </c>
      <c r="N23" s="78" t="str">
        <f t="shared" si="3"/>
        <v>未入力</v>
      </c>
      <c r="O23" s="78"/>
    </row>
    <row r="24" spans="2:15" ht="24" customHeight="1" x14ac:dyDescent="0.15">
      <c r="B24" s="48" t="str">
        <f t="shared" si="4"/>
        <v/>
      </c>
      <c r="C24" s="95"/>
      <c r="D24" s="95"/>
      <c r="E24" s="96"/>
      <c r="F24" s="104"/>
      <c r="G24" s="105"/>
      <c r="H24" s="106"/>
      <c r="I24" s="86">
        <f t="shared" si="5"/>
        <v>0</v>
      </c>
      <c r="J24" s="118"/>
      <c r="K24" s="102"/>
      <c r="M24" s="78" t="str">
        <f t="shared" si="0"/>
        <v>未入力</v>
      </c>
      <c r="N24" s="78" t="str">
        <f t="shared" si="3"/>
        <v>未入力</v>
      </c>
      <c r="O24" s="78"/>
    </row>
    <row r="25" spans="2:15" ht="24" customHeight="1" x14ac:dyDescent="0.15">
      <c r="B25" s="48" t="str">
        <f t="shared" si="4"/>
        <v/>
      </c>
      <c r="C25" s="95"/>
      <c r="D25" s="95"/>
      <c r="E25" s="96"/>
      <c r="F25" s="104"/>
      <c r="G25" s="105"/>
      <c r="H25" s="106"/>
      <c r="I25" s="86">
        <f t="shared" si="5"/>
        <v>0</v>
      </c>
      <c r="J25" s="118"/>
      <c r="K25" s="102"/>
      <c r="M25" s="78" t="str">
        <f t="shared" si="0"/>
        <v>未入力</v>
      </c>
      <c r="N25" s="78" t="str">
        <f t="shared" si="3"/>
        <v>未入力</v>
      </c>
      <c r="O25" s="78"/>
    </row>
    <row r="26" spans="2:15" ht="24" customHeight="1" x14ac:dyDescent="0.15">
      <c r="B26" s="48" t="str">
        <f t="shared" si="4"/>
        <v/>
      </c>
      <c r="C26" s="95"/>
      <c r="D26" s="95"/>
      <c r="E26" s="96"/>
      <c r="F26" s="104"/>
      <c r="G26" s="105"/>
      <c r="H26" s="106"/>
      <c r="I26" s="86">
        <f t="shared" si="5"/>
        <v>0</v>
      </c>
      <c r="J26" s="118"/>
      <c r="K26" s="102"/>
      <c r="M26" s="78" t="str">
        <f t="shared" si="0"/>
        <v>未入力</v>
      </c>
      <c r="N26" s="78" t="str">
        <f t="shared" si="3"/>
        <v>未入力</v>
      </c>
      <c r="O26" s="78"/>
    </row>
    <row r="27" spans="2:15" ht="24" customHeight="1" x14ac:dyDescent="0.15">
      <c r="B27" s="48" t="str">
        <f t="shared" si="4"/>
        <v/>
      </c>
      <c r="C27" s="95"/>
      <c r="D27" s="95"/>
      <c r="E27" s="96"/>
      <c r="F27" s="104"/>
      <c r="G27" s="105"/>
      <c r="H27" s="106"/>
      <c r="I27" s="86">
        <f t="shared" si="5"/>
        <v>0</v>
      </c>
      <c r="J27" s="118"/>
      <c r="K27" s="102"/>
      <c r="M27" s="78" t="str">
        <f t="shared" si="0"/>
        <v>未入力</v>
      </c>
      <c r="N27" s="78" t="str">
        <f t="shared" si="3"/>
        <v>未入力</v>
      </c>
      <c r="O27" s="78"/>
    </row>
    <row r="28" spans="2:15" ht="24" customHeight="1" x14ac:dyDescent="0.15">
      <c r="B28" s="48" t="str">
        <f t="shared" si="4"/>
        <v/>
      </c>
      <c r="C28" s="95"/>
      <c r="D28" s="95"/>
      <c r="E28" s="96"/>
      <c r="F28" s="104"/>
      <c r="G28" s="105"/>
      <c r="H28" s="106"/>
      <c r="I28" s="86">
        <f t="shared" si="5"/>
        <v>0</v>
      </c>
      <c r="J28" s="118"/>
      <c r="K28" s="102"/>
      <c r="M28" s="78" t="str">
        <f t="shared" si="0"/>
        <v>未入力</v>
      </c>
      <c r="N28" s="78" t="str">
        <f t="shared" si="3"/>
        <v>未入力</v>
      </c>
      <c r="O28" s="78"/>
    </row>
    <row r="29" spans="2:15" ht="24" customHeight="1" x14ac:dyDescent="0.15">
      <c r="B29" s="48" t="str">
        <f t="shared" si="4"/>
        <v/>
      </c>
      <c r="C29" s="95"/>
      <c r="D29" s="95"/>
      <c r="E29" s="96"/>
      <c r="F29" s="104"/>
      <c r="G29" s="105"/>
      <c r="H29" s="106"/>
      <c r="I29" s="86">
        <f t="shared" si="5"/>
        <v>0</v>
      </c>
      <c r="J29" s="118"/>
      <c r="K29" s="102"/>
      <c r="M29" s="78" t="str">
        <f t="shared" si="0"/>
        <v>未入力</v>
      </c>
      <c r="N29" s="78" t="str">
        <f t="shared" si="3"/>
        <v>未入力</v>
      </c>
      <c r="O29" s="78"/>
    </row>
    <row r="30" spans="2:15" ht="24" customHeight="1" x14ac:dyDescent="0.15">
      <c r="B30" s="48" t="str">
        <f t="shared" si="4"/>
        <v/>
      </c>
      <c r="C30" s="95"/>
      <c r="D30" s="95"/>
      <c r="E30" s="96"/>
      <c r="F30" s="104"/>
      <c r="G30" s="105"/>
      <c r="H30" s="106"/>
      <c r="I30" s="86">
        <f t="shared" si="5"/>
        <v>0</v>
      </c>
      <c r="J30" s="118"/>
      <c r="K30" s="102"/>
      <c r="M30" s="78" t="str">
        <f t="shared" si="0"/>
        <v>未入力</v>
      </c>
      <c r="N30" s="78" t="str">
        <f t="shared" si="3"/>
        <v>未入力</v>
      </c>
      <c r="O30" s="78"/>
    </row>
    <row r="31" spans="2:15" ht="24" customHeight="1" x14ac:dyDescent="0.15">
      <c r="B31" s="48" t="str">
        <f t="shared" si="4"/>
        <v/>
      </c>
      <c r="C31" s="95"/>
      <c r="D31" s="95"/>
      <c r="E31" s="96"/>
      <c r="F31" s="104"/>
      <c r="G31" s="105"/>
      <c r="H31" s="106"/>
      <c r="I31" s="86">
        <f t="shared" si="5"/>
        <v>0</v>
      </c>
      <c r="J31" s="118"/>
      <c r="K31" s="102"/>
      <c r="M31" s="78" t="str">
        <f t="shared" si="0"/>
        <v>未入力</v>
      </c>
      <c r="N31" s="78" t="str">
        <f t="shared" si="3"/>
        <v>未入力</v>
      </c>
      <c r="O31" s="78"/>
    </row>
    <row r="32" spans="2:15" ht="24" customHeight="1" x14ac:dyDescent="0.15">
      <c r="B32" s="48" t="str">
        <f t="shared" si="4"/>
        <v/>
      </c>
      <c r="C32" s="95"/>
      <c r="D32" s="95"/>
      <c r="E32" s="96"/>
      <c r="F32" s="104"/>
      <c r="G32" s="105"/>
      <c r="H32" s="106"/>
      <c r="I32" s="86">
        <f t="shared" si="5"/>
        <v>0</v>
      </c>
      <c r="J32" s="118"/>
      <c r="K32" s="102"/>
      <c r="M32" s="78" t="str">
        <f t="shared" si="0"/>
        <v>未入力</v>
      </c>
      <c r="N32" s="78" t="str">
        <f t="shared" si="3"/>
        <v>未入力</v>
      </c>
      <c r="O32" s="78"/>
    </row>
    <row r="33" spans="2:15" ht="24" customHeight="1" x14ac:dyDescent="0.15">
      <c r="B33" s="48" t="str">
        <f t="shared" si="4"/>
        <v/>
      </c>
      <c r="C33" s="95"/>
      <c r="D33" s="95"/>
      <c r="E33" s="96"/>
      <c r="F33" s="104"/>
      <c r="G33" s="105"/>
      <c r="H33" s="106"/>
      <c r="I33" s="86">
        <f t="shared" si="5"/>
        <v>0</v>
      </c>
      <c r="J33" s="118"/>
      <c r="K33" s="102"/>
      <c r="M33" s="78" t="str">
        <f t="shared" si="0"/>
        <v>未入力</v>
      </c>
      <c r="N33" s="78" t="str">
        <f t="shared" si="3"/>
        <v>未入力</v>
      </c>
      <c r="O33" s="78"/>
    </row>
    <row r="34" spans="2:15" ht="24" customHeight="1" x14ac:dyDescent="0.15">
      <c r="B34" s="48" t="str">
        <f t="shared" si="4"/>
        <v/>
      </c>
      <c r="C34" s="95"/>
      <c r="D34" s="95"/>
      <c r="E34" s="96"/>
      <c r="F34" s="104"/>
      <c r="G34" s="105"/>
      <c r="H34" s="106"/>
      <c r="I34" s="86">
        <f t="shared" si="5"/>
        <v>0</v>
      </c>
      <c r="J34" s="118"/>
      <c r="K34" s="102"/>
      <c r="M34" s="78" t="str">
        <f t="shared" si="0"/>
        <v>未入力</v>
      </c>
      <c r="N34" s="78" t="str">
        <f t="shared" si="3"/>
        <v>未入力</v>
      </c>
      <c r="O34" s="78"/>
    </row>
    <row r="35" spans="2:15" ht="24" customHeight="1" x14ac:dyDescent="0.15">
      <c r="B35" s="48" t="str">
        <f t="shared" si="4"/>
        <v/>
      </c>
      <c r="C35" s="95"/>
      <c r="D35" s="95"/>
      <c r="E35" s="96"/>
      <c r="F35" s="104"/>
      <c r="G35" s="105"/>
      <c r="H35" s="106"/>
      <c r="I35" s="86">
        <f t="shared" si="5"/>
        <v>0</v>
      </c>
      <c r="J35" s="118"/>
      <c r="K35" s="102"/>
      <c r="M35" s="78" t="str">
        <f t="shared" si="0"/>
        <v>未入力</v>
      </c>
      <c r="N35" s="78" t="str">
        <f t="shared" si="3"/>
        <v>未入力</v>
      </c>
      <c r="O35" s="78"/>
    </row>
    <row r="36" spans="2:15" ht="24" customHeight="1" x14ac:dyDescent="0.15">
      <c r="B36" s="48" t="str">
        <f t="shared" si="4"/>
        <v/>
      </c>
      <c r="C36" s="95"/>
      <c r="D36" s="95"/>
      <c r="E36" s="96"/>
      <c r="F36" s="104"/>
      <c r="G36" s="105"/>
      <c r="H36" s="106"/>
      <c r="I36" s="86">
        <f t="shared" si="5"/>
        <v>0</v>
      </c>
      <c r="J36" s="118"/>
      <c r="K36" s="102"/>
      <c r="M36" s="78" t="str">
        <f t="shared" si="0"/>
        <v>未入力</v>
      </c>
      <c r="N36" s="78" t="str">
        <f t="shared" si="3"/>
        <v>未入力</v>
      </c>
      <c r="O36" s="78"/>
    </row>
    <row r="37" spans="2:15" ht="24" customHeight="1" x14ac:dyDescent="0.15">
      <c r="B37" s="48" t="str">
        <f t="shared" si="4"/>
        <v/>
      </c>
      <c r="C37" s="95"/>
      <c r="D37" s="95"/>
      <c r="E37" s="96"/>
      <c r="F37" s="104"/>
      <c r="G37" s="105"/>
      <c r="H37" s="106"/>
      <c r="I37" s="86">
        <f t="shared" si="5"/>
        <v>0</v>
      </c>
      <c r="J37" s="118"/>
      <c r="K37" s="102"/>
      <c r="M37" s="78" t="str">
        <f t="shared" ref="M37:M68" si="6">IF(C37&amp;D37&amp;E37="","未入力",IF(COUNTIFS($C$5:$C$74,$C37,$D$5:$D$74,$D37,$E$5:$E$74,$E37)=1,"重複なし", "重複あり"))</f>
        <v>未入力</v>
      </c>
      <c r="N37" s="78" t="str">
        <f t="shared" si="3"/>
        <v>未入力</v>
      </c>
      <c r="O37" s="78"/>
    </row>
    <row r="38" spans="2:15" ht="24" customHeight="1" x14ac:dyDescent="0.15">
      <c r="B38" s="48" t="str">
        <f t="shared" si="4"/>
        <v/>
      </c>
      <c r="C38" s="95"/>
      <c r="D38" s="95"/>
      <c r="E38" s="96"/>
      <c r="F38" s="104"/>
      <c r="G38" s="105"/>
      <c r="H38" s="106"/>
      <c r="I38" s="86">
        <f t="shared" si="5"/>
        <v>0</v>
      </c>
      <c r="J38" s="118"/>
      <c r="K38" s="102"/>
      <c r="M38" s="78" t="str">
        <f t="shared" si="6"/>
        <v>未入力</v>
      </c>
      <c r="N38" s="78" t="str">
        <f t="shared" si="3"/>
        <v>未入力</v>
      </c>
      <c r="O38" s="78"/>
    </row>
    <row r="39" spans="2:15" ht="24" customHeight="1" x14ac:dyDescent="0.15">
      <c r="B39" s="48" t="str">
        <f t="shared" si="4"/>
        <v/>
      </c>
      <c r="C39" s="95"/>
      <c r="D39" s="95"/>
      <c r="E39" s="96"/>
      <c r="F39" s="104"/>
      <c r="G39" s="105"/>
      <c r="H39" s="106"/>
      <c r="I39" s="86">
        <f t="shared" si="5"/>
        <v>0</v>
      </c>
      <c r="J39" s="118"/>
      <c r="K39" s="102"/>
      <c r="M39" s="78" t="str">
        <f t="shared" si="6"/>
        <v>未入力</v>
      </c>
      <c r="N39" s="78" t="str">
        <f t="shared" si="3"/>
        <v>未入力</v>
      </c>
      <c r="O39" s="78"/>
    </row>
    <row r="40" spans="2:15" ht="24" customHeight="1" x14ac:dyDescent="0.15">
      <c r="B40" s="48" t="str">
        <f t="shared" si="4"/>
        <v/>
      </c>
      <c r="C40" s="95"/>
      <c r="D40" s="95"/>
      <c r="E40" s="96"/>
      <c r="F40" s="104"/>
      <c r="G40" s="105"/>
      <c r="H40" s="106"/>
      <c r="I40" s="86">
        <f t="shared" si="5"/>
        <v>0</v>
      </c>
      <c r="J40" s="118"/>
      <c r="K40" s="102"/>
      <c r="M40" s="78" t="str">
        <f t="shared" si="6"/>
        <v>未入力</v>
      </c>
      <c r="N40" s="78" t="str">
        <f t="shared" si="3"/>
        <v>未入力</v>
      </c>
      <c r="O40" s="78"/>
    </row>
    <row r="41" spans="2:15" ht="24" customHeight="1" x14ac:dyDescent="0.15">
      <c r="B41" s="48" t="str">
        <f t="shared" si="4"/>
        <v/>
      </c>
      <c r="C41" s="95"/>
      <c r="D41" s="95"/>
      <c r="E41" s="96"/>
      <c r="F41" s="104"/>
      <c r="G41" s="105"/>
      <c r="H41" s="106"/>
      <c r="I41" s="86">
        <f t="shared" si="5"/>
        <v>0</v>
      </c>
      <c r="J41" s="118"/>
      <c r="K41" s="102"/>
      <c r="M41" s="78" t="str">
        <f t="shared" si="6"/>
        <v>未入力</v>
      </c>
      <c r="N41" s="78" t="str">
        <f t="shared" si="3"/>
        <v>未入力</v>
      </c>
      <c r="O41" s="78"/>
    </row>
    <row r="42" spans="2:15" ht="24" customHeight="1" x14ac:dyDescent="0.15">
      <c r="B42" s="48" t="str">
        <f t="shared" si="4"/>
        <v/>
      </c>
      <c r="C42" s="95"/>
      <c r="D42" s="95"/>
      <c r="E42" s="96"/>
      <c r="F42" s="104"/>
      <c r="G42" s="105"/>
      <c r="H42" s="106"/>
      <c r="I42" s="86">
        <f t="shared" si="5"/>
        <v>0</v>
      </c>
      <c r="J42" s="118"/>
      <c r="K42" s="102"/>
      <c r="M42" s="78" t="str">
        <f t="shared" si="6"/>
        <v>未入力</v>
      </c>
      <c r="N42" s="78" t="str">
        <f t="shared" si="3"/>
        <v>未入力</v>
      </c>
      <c r="O42" s="78"/>
    </row>
    <row r="43" spans="2:15" ht="24" customHeight="1" x14ac:dyDescent="0.15">
      <c r="B43" s="48" t="str">
        <f t="shared" si="4"/>
        <v/>
      </c>
      <c r="C43" s="95"/>
      <c r="D43" s="95"/>
      <c r="E43" s="96"/>
      <c r="F43" s="104"/>
      <c r="G43" s="105"/>
      <c r="H43" s="106"/>
      <c r="I43" s="86">
        <f t="shared" si="5"/>
        <v>0</v>
      </c>
      <c r="J43" s="118"/>
      <c r="K43" s="102"/>
      <c r="M43" s="78" t="str">
        <f t="shared" si="6"/>
        <v>未入力</v>
      </c>
      <c r="N43" s="78" t="str">
        <f t="shared" si="3"/>
        <v>未入力</v>
      </c>
      <c r="O43" s="78"/>
    </row>
    <row r="44" spans="2:15" ht="24" customHeight="1" x14ac:dyDescent="0.15">
      <c r="B44" s="48" t="str">
        <f t="shared" si="4"/>
        <v/>
      </c>
      <c r="C44" s="95"/>
      <c r="D44" s="95"/>
      <c r="E44" s="96"/>
      <c r="F44" s="104"/>
      <c r="G44" s="105"/>
      <c r="H44" s="106"/>
      <c r="I44" s="86">
        <f t="shared" si="5"/>
        <v>0</v>
      </c>
      <c r="J44" s="118"/>
      <c r="K44" s="102"/>
      <c r="M44" s="78" t="str">
        <f t="shared" si="6"/>
        <v>未入力</v>
      </c>
      <c r="N44" s="78" t="str">
        <f t="shared" si="3"/>
        <v>未入力</v>
      </c>
      <c r="O44" s="78"/>
    </row>
    <row r="45" spans="2:15" ht="24" customHeight="1" x14ac:dyDescent="0.15">
      <c r="B45" s="48" t="str">
        <f t="shared" si="4"/>
        <v/>
      </c>
      <c r="C45" s="95"/>
      <c r="D45" s="95"/>
      <c r="E45" s="96"/>
      <c r="F45" s="104"/>
      <c r="G45" s="105"/>
      <c r="H45" s="106"/>
      <c r="I45" s="86">
        <f t="shared" si="5"/>
        <v>0</v>
      </c>
      <c r="J45" s="118"/>
      <c r="K45" s="102"/>
      <c r="M45" s="78" t="str">
        <f t="shared" si="6"/>
        <v>未入力</v>
      </c>
      <c r="N45" s="78" t="str">
        <f t="shared" si="3"/>
        <v>未入力</v>
      </c>
      <c r="O45" s="78"/>
    </row>
    <row r="46" spans="2:15" ht="24" customHeight="1" x14ac:dyDescent="0.15">
      <c r="B46" s="48" t="str">
        <f t="shared" si="4"/>
        <v/>
      </c>
      <c r="C46" s="95"/>
      <c r="D46" s="95"/>
      <c r="E46" s="96"/>
      <c r="F46" s="104"/>
      <c r="G46" s="105"/>
      <c r="H46" s="106"/>
      <c r="I46" s="86">
        <f t="shared" si="5"/>
        <v>0</v>
      </c>
      <c r="J46" s="118"/>
      <c r="K46" s="102"/>
      <c r="M46" s="78" t="str">
        <f t="shared" si="6"/>
        <v>未入力</v>
      </c>
      <c r="N46" s="78" t="str">
        <f t="shared" si="3"/>
        <v>未入力</v>
      </c>
      <c r="O46" s="78"/>
    </row>
    <row r="47" spans="2:15" ht="24" customHeight="1" x14ac:dyDescent="0.15">
      <c r="B47" s="48" t="str">
        <f t="shared" si="4"/>
        <v/>
      </c>
      <c r="C47" s="95"/>
      <c r="D47" s="95"/>
      <c r="E47" s="96"/>
      <c r="F47" s="104"/>
      <c r="G47" s="105"/>
      <c r="H47" s="106"/>
      <c r="I47" s="86">
        <f t="shared" si="5"/>
        <v>0</v>
      </c>
      <c r="J47" s="118"/>
      <c r="K47" s="102"/>
      <c r="M47" s="78" t="str">
        <f t="shared" si="6"/>
        <v>未入力</v>
      </c>
      <c r="N47" s="78" t="str">
        <f t="shared" si="3"/>
        <v>未入力</v>
      </c>
      <c r="O47" s="78"/>
    </row>
    <row r="48" spans="2:15" ht="24" customHeight="1" x14ac:dyDescent="0.15">
      <c r="B48" s="48" t="str">
        <f t="shared" si="4"/>
        <v/>
      </c>
      <c r="C48" s="95"/>
      <c r="D48" s="95"/>
      <c r="E48" s="96"/>
      <c r="F48" s="104"/>
      <c r="G48" s="105"/>
      <c r="H48" s="106"/>
      <c r="I48" s="86">
        <f t="shared" si="5"/>
        <v>0</v>
      </c>
      <c r="J48" s="118"/>
      <c r="K48" s="102"/>
      <c r="M48" s="78" t="str">
        <f t="shared" si="6"/>
        <v>未入力</v>
      </c>
      <c r="N48" s="78" t="str">
        <f t="shared" si="3"/>
        <v>未入力</v>
      </c>
      <c r="O48" s="78"/>
    </row>
    <row r="49" spans="2:15" ht="24" customHeight="1" x14ac:dyDescent="0.15">
      <c r="B49" s="48" t="str">
        <f t="shared" si="4"/>
        <v/>
      </c>
      <c r="C49" s="95"/>
      <c r="D49" s="95"/>
      <c r="E49" s="96"/>
      <c r="F49" s="104"/>
      <c r="G49" s="105"/>
      <c r="H49" s="106"/>
      <c r="I49" s="86">
        <f t="shared" si="5"/>
        <v>0</v>
      </c>
      <c r="J49" s="118"/>
      <c r="K49" s="102"/>
      <c r="M49" s="78" t="str">
        <f t="shared" si="6"/>
        <v>未入力</v>
      </c>
      <c r="N49" s="78" t="str">
        <f t="shared" si="3"/>
        <v>未入力</v>
      </c>
      <c r="O49" s="78"/>
    </row>
    <row r="50" spans="2:15" ht="24" customHeight="1" x14ac:dyDescent="0.15">
      <c r="B50" s="48" t="str">
        <f t="shared" si="4"/>
        <v/>
      </c>
      <c r="C50" s="95"/>
      <c r="D50" s="95"/>
      <c r="E50" s="96"/>
      <c r="F50" s="104"/>
      <c r="G50" s="105"/>
      <c r="H50" s="106"/>
      <c r="I50" s="86">
        <f t="shared" si="5"/>
        <v>0</v>
      </c>
      <c r="J50" s="118"/>
      <c r="K50" s="102"/>
      <c r="M50" s="78" t="str">
        <f t="shared" si="6"/>
        <v>未入力</v>
      </c>
      <c r="N50" s="78" t="str">
        <f t="shared" si="3"/>
        <v>未入力</v>
      </c>
      <c r="O50" s="78"/>
    </row>
    <row r="51" spans="2:15" ht="24" customHeight="1" x14ac:dyDescent="0.15">
      <c r="B51" s="48" t="str">
        <f t="shared" si="4"/>
        <v/>
      </c>
      <c r="C51" s="95"/>
      <c r="D51" s="95"/>
      <c r="E51" s="96"/>
      <c r="F51" s="104"/>
      <c r="G51" s="105"/>
      <c r="H51" s="106"/>
      <c r="I51" s="86">
        <f t="shared" si="5"/>
        <v>0</v>
      </c>
      <c r="J51" s="118"/>
      <c r="K51" s="102"/>
      <c r="M51" s="78" t="str">
        <f t="shared" si="6"/>
        <v>未入力</v>
      </c>
      <c r="N51" s="78" t="str">
        <f t="shared" si="3"/>
        <v>未入力</v>
      </c>
      <c r="O51" s="78"/>
    </row>
    <row r="52" spans="2:15" ht="24" customHeight="1" x14ac:dyDescent="0.15">
      <c r="B52" s="48" t="str">
        <f t="shared" si="4"/>
        <v/>
      </c>
      <c r="C52" s="95"/>
      <c r="D52" s="95"/>
      <c r="E52" s="96"/>
      <c r="F52" s="104"/>
      <c r="G52" s="105"/>
      <c r="H52" s="106"/>
      <c r="I52" s="86">
        <f t="shared" si="5"/>
        <v>0</v>
      </c>
      <c r="J52" s="118"/>
      <c r="K52" s="102"/>
      <c r="M52" s="78" t="str">
        <f t="shared" si="6"/>
        <v>未入力</v>
      </c>
      <c r="N52" s="78" t="str">
        <f t="shared" si="3"/>
        <v>未入力</v>
      </c>
      <c r="O52" s="78"/>
    </row>
    <row r="53" spans="2:15" ht="24" customHeight="1" x14ac:dyDescent="0.15">
      <c r="B53" s="48" t="str">
        <f t="shared" si="4"/>
        <v/>
      </c>
      <c r="C53" s="95"/>
      <c r="D53" s="95"/>
      <c r="E53" s="96"/>
      <c r="F53" s="104"/>
      <c r="G53" s="105"/>
      <c r="H53" s="106"/>
      <c r="I53" s="86">
        <f t="shared" si="5"/>
        <v>0</v>
      </c>
      <c r="J53" s="118"/>
      <c r="K53" s="102"/>
      <c r="M53" s="78" t="str">
        <f t="shared" si="6"/>
        <v>未入力</v>
      </c>
      <c r="N53" s="78" t="str">
        <f t="shared" si="3"/>
        <v>未入力</v>
      </c>
      <c r="O53" s="78"/>
    </row>
    <row r="54" spans="2:15" ht="24" customHeight="1" x14ac:dyDescent="0.15">
      <c r="B54" s="48" t="str">
        <f t="shared" si="4"/>
        <v/>
      </c>
      <c r="C54" s="95"/>
      <c r="D54" s="95"/>
      <c r="E54" s="96"/>
      <c r="F54" s="104"/>
      <c r="G54" s="105"/>
      <c r="H54" s="106"/>
      <c r="I54" s="86">
        <f t="shared" si="5"/>
        <v>0</v>
      </c>
      <c r="J54" s="118"/>
      <c r="K54" s="102"/>
      <c r="M54" s="78" t="str">
        <f t="shared" si="6"/>
        <v>未入力</v>
      </c>
      <c r="N54" s="78" t="str">
        <f t="shared" si="3"/>
        <v>未入力</v>
      </c>
      <c r="O54" s="78"/>
    </row>
    <row r="55" spans="2:15" ht="24" customHeight="1" x14ac:dyDescent="0.15">
      <c r="B55" s="48" t="str">
        <f t="shared" si="4"/>
        <v/>
      </c>
      <c r="C55" s="95"/>
      <c r="D55" s="95"/>
      <c r="E55" s="96"/>
      <c r="F55" s="104"/>
      <c r="G55" s="105"/>
      <c r="H55" s="106"/>
      <c r="I55" s="86">
        <f t="shared" si="5"/>
        <v>0</v>
      </c>
      <c r="J55" s="118"/>
      <c r="K55" s="102"/>
      <c r="M55" s="78" t="str">
        <f t="shared" si="6"/>
        <v>未入力</v>
      </c>
      <c r="N55" s="78" t="str">
        <f t="shared" si="3"/>
        <v>未入力</v>
      </c>
      <c r="O55" s="78"/>
    </row>
    <row r="56" spans="2:15" ht="24" customHeight="1" x14ac:dyDescent="0.15">
      <c r="B56" s="48" t="str">
        <f t="shared" si="4"/>
        <v/>
      </c>
      <c r="C56" s="95"/>
      <c r="D56" s="95"/>
      <c r="E56" s="96"/>
      <c r="F56" s="104"/>
      <c r="G56" s="105"/>
      <c r="H56" s="106"/>
      <c r="I56" s="86">
        <f t="shared" si="5"/>
        <v>0</v>
      </c>
      <c r="J56" s="118"/>
      <c r="K56" s="102"/>
      <c r="M56" s="78" t="str">
        <f t="shared" si="6"/>
        <v>未入力</v>
      </c>
      <c r="N56" s="78" t="str">
        <f t="shared" si="3"/>
        <v>未入力</v>
      </c>
      <c r="O56" s="78"/>
    </row>
    <row r="57" spans="2:15" ht="24" customHeight="1" x14ac:dyDescent="0.15">
      <c r="B57" s="48" t="str">
        <f t="shared" si="4"/>
        <v/>
      </c>
      <c r="C57" s="95"/>
      <c r="D57" s="95"/>
      <c r="E57" s="96"/>
      <c r="F57" s="104"/>
      <c r="G57" s="105"/>
      <c r="H57" s="106"/>
      <c r="I57" s="86">
        <f t="shared" si="5"/>
        <v>0</v>
      </c>
      <c r="J57" s="118"/>
      <c r="K57" s="102"/>
      <c r="M57" s="78" t="str">
        <f t="shared" si="6"/>
        <v>未入力</v>
      </c>
      <c r="N57" s="78" t="str">
        <f t="shared" si="3"/>
        <v>未入力</v>
      </c>
      <c r="O57" s="78"/>
    </row>
    <row r="58" spans="2:15" ht="24" customHeight="1" x14ac:dyDescent="0.15">
      <c r="B58" s="48" t="str">
        <f t="shared" si="4"/>
        <v/>
      </c>
      <c r="C58" s="95"/>
      <c r="D58" s="95"/>
      <c r="E58" s="96"/>
      <c r="F58" s="104"/>
      <c r="G58" s="105"/>
      <c r="H58" s="106"/>
      <c r="I58" s="86">
        <f t="shared" si="5"/>
        <v>0</v>
      </c>
      <c r="J58" s="118"/>
      <c r="K58" s="102"/>
      <c r="M58" s="78" t="str">
        <f t="shared" si="6"/>
        <v>未入力</v>
      </c>
      <c r="N58" s="78" t="str">
        <f t="shared" si="3"/>
        <v>未入力</v>
      </c>
      <c r="O58" s="78"/>
    </row>
    <row r="59" spans="2:15" ht="24" customHeight="1" x14ac:dyDescent="0.15">
      <c r="B59" s="48" t="str">
        <f t="shared" si="4"/>
        <v/>
      </c>
      <c r="C59" s="95"/>
      <c r="D59" s="95"/>
      <c r="E59" s="96"/>
      <c r="F59" s="104"/>
      <c r="G59" s="105"/>
      <c r="H59" s="106"/>
      <c r="I59" s="86">
        <f t="shared" si="5"/>
        <v>0</v>
      </c>
      <c r="J59" s="118"/>
      <c r="K59" s="102"/>
      <c r="M59" s="78" t="str">
        <f t="shared" si="6"/>
        <v>未入力</v>
      </c>
      <c r="N59" s="78" t="str">
        <f t="shared" si="3"/>
        <v>未入力</v>
      </c>
      <c r="O59" s="78"/>
    </row>
    <row r="60" spans="2:15" ht="24" customHeight="1" x14ac:dyDescent="0.15">
      <c r="B60" s="48" t="str">
        <f t="shared" si="4"/>
        <v/>
      </c>
      <c r="C60" s="95"/>
      <c r="D60" s="95"/>
      <c r="E60" s="96"/>
      <c r="F60" s="104"/>
      <c r="G60" s="105"/>
      <c r="H60" s="106"/>
      <c r="I60" s="86">
        <f t="shared" si="5"/>
        <v>0</v>
      </c>
      <c r="J60" s="118"/>
      <c r="K60" s="102"/>
      <c r="M60" s="78" t="str">
        <f t="shared" si="6"/>
        <v>未入力</v>
      </c>
      <c r="N60" s="78" t="str">
        <f t="shared" si="3"/>
        <v>未入力</v>
      </c>
      <c r="O60" s="78"/>
    </row>
    <row r="61" spans="2:15" ht="24" customHeight="1" x14ac:dyDescent="0.15">
      <c r="B61" s="48" t="str">
        <f t="shared" si="4"/>
        <v/>
      </c>
      <c r="C61" s="95"/>
      <c r="D61" s="95"/>
      <c r="E61" s="96"/>
      <c r="F61" s="104"/>
      <c r="G61" s="105"/>
      <c r="H61" s="106"/>
      <c r="I61" s="86">
        <f t="shared" si="5"/>
        <v>0</v>
      </c>
      <c r="J61" s="118"/>
      <c r="K61" s="102"/>
      <c r="M61" s="78" t="str">
        <f t="shared" si="6"/>
        <v>未入力</v>
      </c>
      <c r="N61" s="78" t="str">
        <f t="shared" si="3"/>
        <v>未入力</v>
      </c>
      <c r="O61" s="78"/>
    </row>
    <row r="62" spans="2:15" ht="24" customHeight="1" x14ac:dyDescent="0.15">
      <c r="B62" s="48" t="str">
        <f t="shared" si="4"/>
        <v/>
      </c>
      <c r="C62" s="95"/>
      <c r="D62" s="95"/>
      <c r="E62" s="96"/>
      <c r="F62" s="104"/>
      <c r="G62" s="105"/>
      <c r="H62" s="106"/>
      <c r="I62" s="86">
        <f t="shared" si="5"/>
        <v>0</v>
      </c>
      <c r="J62" s="118"/>
      <c r="K62" s="102"/>
      <c r="M62" s="78" t="str">
        <f t="shared" si="6"/>
        <v>未入力</v>
      </c>
      <c r="N62" s="78" t="str">
        <f t="shared" si="3"/>
        <v>未入力</v>
      </c>
      <c r="O62" s="78"/>
    </row>
    <row r="63" spans="2:15" ht="24" customHeight="1" x14ac:dyDescent="0.15">
      <c r="B63" s="48" t="str">
        <f t="shared" si="4"/>
        <v/>
      </c>
      <c r="C63" s="95"/>
      <c r="D63" s="95"/>
      <c r="E63" s="96"/>
      <c r="F63" s="104"/>
      <c r="G63" s="105"/>
      <c r="H63" s="106"/>
      <c r="I63" s="86">
        <f t="shared" si="5"/>
        <v>0</v>
      </c>
      <c r="J63" s="118"/>
      <c r="K63" s="102"/>
      <c r="M63" s="78" t="str">
        <f t="shared" si="6"/>
        <v>未入力</v>
      </c>
      <c r="N63" s="78" t="str">
        <f t="shared" si="3"/>
        <v>未入力</v>
      </c>
      <c r="O63" s="78"/>
    </row>
    <row r="64" spans="2:15" ht="24" customHeight="1" x14ac:dyDescent="0.15">
      <c r="B64" s="48" t="str">
        <f t="shared" si="4"/>
        <v/>
      </c>
      <c r="C64" s="95"/>
      <c r="D64" s="95"/>
      <c r="E64" s="96"/>
      <c r="F64" s="104"/>
      <c r="G64" s="105"/>
      <c r="H64" s="106"/>
      <c r="I64" s="86">
        <f t="shared" si="5"/>
        <v>0</v>
      </c>
      <c r="J64" s="118"/>
      <c r="K64" s="102"/>
      <c r="M64" s="78" t="str">
        <f t="shared" si="6"/>
        <v>未入力</v>
      </c>
      <c r="N64" s="78" t="str">
        <f t="shared" si="3"/>
        <v>未入力</v>
      </c>
      <c r="O64" s="78"/>
    </row>
    <row r="65" spans="2:15" ht="24" customHeight="1" x14ac:dyDescent="0.15">
      <c r="B65" s="48" t="str">
        <f t="shared" si="4"/>
        <v/>
      </c>
      <c r="C65" s="95"/>
      <c r="D65" s="95"/>
      <c r="E65" s="96"/>
      <c r="F65" s="104"/>
      <c r="G65" s="105"/>
      <c r="H65" s="106"/>
      <c r="I65" s="86">
        <f t="shared" si="5"/>
        <v>0</v>
      </c>
      <c r="J65" s="118"/>
      <c r="K65" s="102"/>
      <c r="M65" s="78" t="str">
        <f t="shared" si="6"/>
        <v>未入力</v>
      </c>
      <c r="N65" s="78" t="str">
        <f t="shared" si="3"/>
        <v>未入力</v>
      </c>
      <c r="O65" s="78"/>
    </row>
    <row r="66" spans="2:15" ht="24" customHeight="1" x14ac:dyDescent="0.15">
      <c r="B66" s="48" t="str">
        <f t="shared" si="4"/>
        <v/>
      </c>
      <c r="C66" s="95"/>
      <c r="D66" s="95"/>
      <c r="E66" s="96"/>
      <c r="F66" s="104"/>
      <c r="G66" s="105"/>
      <c r="H66" s="106"/>
      <c r="I66" s="86">
        <f t="shared" si="5"/>
        <v>0</v>
      </c>
      <c r="J66" s="118"/>
      <c r="K66" s="102"/>
      <c r="M66" s="78" t="str">
        <f t="shared" si="6"/>
        <v>未入力</v>
      </c>
      <c r="N66" s="78" t="str">
        <f t="shared" si="3"/>
        <v>未入力</v>
      </c>
      <c r="O66" s="78"/>
    </row>
    <row r="67" spans="2:15" ht="24" customHeight="1" x14ac:dyDescent="0.15">
      <c r="B67" s="48" t="str">
        <f t="shared" si="4"/>
        <v/>
      </c>
      <c r="C67" s="95"/>
      <c r="D67" s="95"/>
      <c r="E67" s="96"/>
      <c r="F67" s="104"/>
      <c r="G67" s="105"/>
      <c r="H67" s="106"/>
      <c r="I67" s="86">
        <f t="shared" si="5"/>
        <v>0</v>
      </c>
      <c r="J67" s="118"/>
      <c r="K67" s="102"/>
      <c r="M67" s="78" t="str">
        <f t="shared" si="6"/>
        <v>未入力</v>
      </c>
      <c r="N67" s="78" t="str">
        <f t="shared" si="3"/>
        <v>未入力</v>
      </c>
      <c r="O67" s="78"/>
    </row>
    <row r="68" spans="2:15" ht="24" customHeight="1" x14ac:dyDescent="0.15">
      <c r="B68" s="48" t="str">
        <f t="shared" si="1"/>
        <v/>
      </c>
      <c r="C68" s="95"/>
      <c r="D68" s="95"/>
      <c r="E68" s="96"/>
      <c r="F68" s="104"/>
      <c r="G68" s="105"/>
      <c r="H68" s="106"/>
      <c r="I68" s="86">
        <f t="shared" si="2"/>
        <v>0</v>
      </c>
      <c r="J68" s="118"/>
      <c r="K68" s="102"/>
      <c r="M68" s="78" t="str">
        <f t="shared" si="6"/>
        <v>未入力</v>
      </c>
      <c r="N68" s="78" t="str">
        <f t="shared" si="3"/>
        <v>未入力</v>
      </c>
      <c r="O68" s="78"/>
    </row>
    <row r="69" spans="2:15" ht="24" customHeight="1" x14ac:dyDescent="0.15">
      <c r="B69" s="48" t="str">
        <f t="shared" si="1"/>
        <v/>
      </c>
      <c r="C69" s="95"/>
      <c r="D69" s="95"/>
      <c r="E69" s="96"/>
      <c r="F69" s="104"/>
      <c r="G69" s="105"/>
      <c r="H69" s="106"/>
      <c r="I69" s="86">
        <f t="shared" si="2"/>
        <v>0</v>
      </c>
      <c r="J69" s="118"/>
      <c r="K69" s="102"/>
      <c r="M69" s="78" t="str">
        <f t="shared" ref="M69:M74" si="7">IF(C69&amp;D69&amp;E69="","未入力",IF(COUNTIFS($C$5:$C$74,$C69,$D$5:$D$74,$D69,$E$5:$E$74,$E69)=1,"重複なし", "重複あり"))</f>
        <v>未入力</v>
      </c>
      <c r="N69" s="78" t="str">
        <f t="shared" si="3"/>
        <v>未入力</v>
      </c>
      <c r="O69" s="78"/>
    </row>
    <row r="70" spans="2:15" ht="24" customHeight="1" x14ac:dyDescent="0.15">
      <c r="B70" s="48" t="str">
        <f t="shared" si="1"/>
        <v/>
      </c>
      <c r="C70" s="95"/>
      <c r="D70" s="95"/>
      <c r="E70" s="96"/>
      <c r="F70" s="104"/>
      <c r="G70" s="105"/>
      <c r="H70" s="106"/>
      <c r="I70" s="86">
        <f t="shared" si="2"/>
        <v>0</v>
      </c>
      <c r="J70" s="118"/>
      <c r="K70" s="102"/>
      <c r="M70" s="78" t="str">
        <f t="shared" si="7"/>
        <v>未入力</v>
      </c>
      <c r="N70" s="78" t="str">
        <f t="shared" si="3"/>
        <v>未入力</v>
      </c>
      <c r="O70" s="78"/>
    </row>
    <row r="71" spans="2:15" ht="24" customHeight="1" x14ac:dyDescent="0.15">
      <c r="B71" s="48" t="str">
        <f t="shared" si="1"/>
        <v/>
      </c>
      <c r="C71" s="95"/>
      <c r="D71" s="95"/>
      <c r="E71" s="96"/>
      <c r="F71" s="104"/>
      <c r="G71" s="105"/>
      <c r="H71" s="106"/>
      <c r="I71" s="86">
        <f t="shared" si="2"/>
        <v>0</v>
      </c>
      <c r="J71" s="118"/>
      <c r="K71" s="102"/>
      <c r="M71" s="78" t="str">
        <f t="shared" si="7"/>
        <v>未入力</v>
      </c>
      <c r="N71" s="78" t="str">
        <f t="shared" si="3"/>
        <v>未入力</v>
      </c>
      <c r="O71" s="78"/>
    </row>
    <row r="72" spans="2:15" ht="24" customHeight="1" x14ac:dyDescent="0.15">
      <c r="B72" s="48" t="str">
        <f t="shared" si="1"/>
        <v/>
      </c>
      <c r="C72" s="95"/>
      <c r="D72" s="95"/>
      <c r="E72" s="96"/>
      <c r="F72" s="104"/>
      <c r="G72" s="105"/>
      <c r="H72" s="106"/>
      <c r="I72" s="86">
        <f t="shared" si="2"/>
        <v>0</v>
      </c>
      <c r="J72" s="118"/>
      <c r="K72" s="102"/>
      <c r="M72" s="78" t="str">
        <f t="shared" si="7"/>
        <v>未入力</v>
      </c>
      <c r="N72" s="78" t="str">
        <f t="shared" si="3"/>
        <v>未入力</v>
      </c>
      <c r="O72" s="78"/>
    </row>
    <row r="73" spans="2:15" ht="24" customHeight="1" x14ac:dyDescent="0.15">
      <c r="B73" s="48" t="str">
        <f t="shared" si="1"/>
        <v/>
      </c>
      <c r="C73" s="95"/>
      <c r="D73" s="95"/>
      <c r="E73" s="96"/>
      <c r="F73" s="104"/>
      <c r="G73" s="105"/>
      <c r="H73" s="106"/>
      <c r="I73" s="86">
        <f t="shared" si="2"/>
        <v>0</v>
      </c>
      <c r="J73" s="118"/>
      <c r="K73" s="102"/>
      <c r="M73" s="78" t="str">
        <f t="shared" si="7"/>
        <v>未入力</v>
      </c>
      <c r="N73" s="78" t="str">
        <f t="shared" si="3"/>
        <v>未入力</v>
      </c>
      <c r="O73" s="78"/>
    </row>
    <row r="74" spans="2:15" ht="24" customHeight="1" x14ac:dyDescent="0.15">
      <c r="B74" s="48" t="str">
        <f t="shared" si="1"/>
        <v/>
      </c>
      <c r="C74" s="95"/>
      <c r="D74" s="95"/>
      <c r="E74" s="96"/>
      <c r="F74" s="104"/>
      <c r="G74" s="105"/>
      <c r="H74" s="106"/>
      <c r="I74" s="86">
        <f t="shared" si="2"/>
        <v>0</v>
      </c>
      <c r="J74" s="118"/>
      <c r="K74" s="102"/>
      <c r="M74" s="78" t="str">
        <f t="shared" si="7"/>
        <v>未入力</v>
      </c>
      <c r="N74" s="78" t="str">
        <f t="shared" si="3"/>
        <v>未入力</v>
      </c>
      <c r="O74" s="78"/>
    </row>
    <row r="75" spans="2:15" ht="24" customHeight="1" x14ac:dyDescent="0.15">
      <c r="B75" s="170" t="s">
        <v>60</v>
      </c>
      <c r="C75" s="148"/>
      <c r="D75" s="148"/>
      <c r="E75" s="148"/>
      <c r="F75" s="148"/>
      <c r="G75" s="148"/>
      <c r="H75" s="148"/>
      <c r="I75" s="54">
        <f>SUM(I5:I74)</f>
        <v>0</v>
      </c>
      <c r="J75" s="55"/>
      <c r="K75" s="56"/>
    </row>
    <row r="76" spans="2:15" x14ac:dyDescent="0.15">
      <c r="B76" s="1"/>
      <c r="G76" s="57"/>
      <c r="I76" s="57"/>
      <c r="J76" s="58"/>
    </row>
    <row r="77" spans="2:15" ht="24" customHeight="1" x14ac:dyDescent="0.15">
      <c r="B77" s="151" t="s">
        <v>64</v>
      </c>
      <c r="C77" s="151"/>
      <c r="D77" s="151"/>
      <c r="E77" s="151"/>
      <c r="F77" s="151"/>
      <c r="G77" s="151"/>
      <c r="H77" s="151"/>
      <c r="I77" s="54">
        <f>'第２表１（１）【解除基準②（新築獲得）】'!L79</f>
        <v>0</v>
      </c>
      <c r="J77" s="59"/>
      <c r="K77" s="56"/>
    </row>
    <row r="78" spans="2:15" x14ac:dyDescent="0.15">
      <c r="G78" s="60"/>
      <c r="I78" s="60"/>
      <c r="J78" s="58"/>
    </row>
    <row r="79" spans="2:15" ht="24" customHeight="1" x14ac:dyDescent="0.15">
      <c r="B79" s="151" t="s">
        <v>65</v>
      </c>
      <c r="C79" s="151"/>
      <c r="D79" s="151"/>
      <c r="E79" s="151"/>
      <c r="F79" s="151"/>
      <c r="G79" s="151"/>
      <c r="H79" s="151"/>
      <c r="I79" s="54">
        <f>I75+I77</f>
        <v>0</v>
      </c>
      <c r="J79" s="61"/>
      <c r="K79" s="30"/>
    </row>
    <row r="85" ht="61.5" customHeight="1" x14ac:dyDescent="0.15"/>
  </sheetData>
  <sheetProtection algorithmName="SHA-512" hashValue="BXt6TZGOgUfmFEls1svzu4fQL7ue3fcGpzdnh03DlS5gNKZGT1BHeOMnF2B6miTQXq2igMzGukx6HqdT5xZyOA==" saltValue="tgjvBu/ERUI/C3WuAfgEjQ==" spinCount="100000" sheet="1" formatRows="0" selectLockedCells="1"/>
  <mergeCells count="12">
    <mergeCell ref="N3:O3"/>
    <mergeCell ref="B75:H75"/>
    <mergeCell ref="B77:H77"/>
    <mergeCell ref="B79:H79"/>
    <mergeCell ref="C3:E3"/>
    <mergeCell ref="K3:K4"/>
    <mergeCell ref="J3:J4"/>
    <mergeCell ref="B3:B4"/>
    <mergeCell ref="H3:H4"/>
    <mergeCell ref="I3:I4"/>
    <mergeCell ref="F3:F4"/>
    <mergeCell ref="G3:G4"/>
  </mergeCells>
  <phoneticPr fontId="1"/>
  <conditionalFormatting sqref="M5:M74">
    <cfRule type="expression" dxfId="6" priority="2">
      <formula>$M5="重複あり"</formula>
    </cfRule>
  </conditionalFormatting>
  <conditionalFormatting sqref="N5:N74">
    <cfRule type="expression" dxfId="5" priority="1">
      <formula>$N5="期間外"</formula>
    </cfRule>
  </conditionalFormatting>
  <dataValidations xWindow="1202" yWindow="198" count="4">
    <dataValidation type="list" allowBlank="1" showInputMessage="1" showErrorMessage="1" sqref="H5:H74" xr:uid="{00000000-0002-0000-0300-000000000000}">
      <formula1>"1,0.8,0.6,0.4,0.2"</formula1>
    </dataValidation>
    <dataValidation type="list" allowBlank="1" showInputMessage="1" showErrorMessage="1" sqref="F5:F74" xr:uid="{00000000-0002-0000-0300-000001000000}">
      <formula1>"戸建住宅,業工用"</formula1>
    </dataValidation>
    <dataValidation type="custom" allowBlank="1" showInputMessage="1" showErrorMessage="1" error="「都道府県・市区町村」「字町名」「番地」が重複しています。" prompt="「都道府県・市区町村」「字町名」「番地」が重複しないよう入力してください。" sqref="C5:E74" xr:uid="{4D984738-73A6-4D0C-BA32-48E4D38B312F}">
      <formula1>COUNTIFS($C$5:$C$74,$C5,$D$5:$D$74,$D5,$E$5:$E$74,$E5)=1</formula1>
    </dataValidation>
    <dataValidation allowBlank="1" showInputMessage="1" showErrorMessage="1" promptTitle="（注）例）2020/12の形式で入力ください。" prompt="※例）2020/12と入力すると、自動的に2020/12/1と変換入力されますが、そのままで結構です。_x000a_ _x000a_※和暦での年月のみ表示に設定しています。_x000a_ _x000a_※「K2セル」に表示された期間内の年月を入力してください。" sqref="J5:J74" xr:uid="{A0ED94C2-E0ED-4497-9239-281BFF37FE2E}"/>
  </dataValidations>
  <pageMargins left="0.31496062992125984" right="0.31496062992125984" top="0.74803149606299213" bottom="0.74803149606299213" header="0.31496062992125984" footer="0.31496062992125984"/>
  <pageSetup paperSize="9" scale="76" fitToHeight="0" orientation="landscape" verticalDpi="300" r:id="rId1"/>
  <rowBreaks count="1" manualBreakCount="1">
    <brk id="54"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O82"/>
  <sheetViews>
    <sheetView showGridLines="0" view="pageBreakPreview" zoomScaleNormal="70" zoomScaleSheetLayoutView="100" workbookViewId="0">
      <selection activeCell="E5" sqref="E5"/>
    </sheetView>
  </sheetViews>
  <sheetFormatPr defaultColWidth="8.875" defaultRowHeight="13.5" x14ac:dyDescent="0.15"/>
  <cols>
    <col min="1" max="1" width="2.125" style="1" customWidth="1"/>
    <col min="2" max="2" width="4.375" style="2" customWidth="1"/>
    <col min="3" max="5" width="22.875" style="1" customWidth="1"/>
    <col min="6" max="6" width="12.875" style="1" customWidth="1"/>
    <col min="7" max="7" width="18.875" style="1" customWidth="1"/>
    <col min="8" max="8" width="11" style="1" customWidth="1"/>
    <col min="9" max="9" width="18.875" style="1" customWidth="1"/>
    <col min="10" max="10" width="18" style="1" customWidth="1"/>
    <col min="11" max="11" width="31.125" style="1" customWidth="1"/>
    <col min="12" max="12" width="2" style="1" customWidth="1"/>
    <col min="13" max="13" width="15.125" style="1" bestFit="1" customWidth="1"/>
    <col min="14" max="14" width="13.125" style="1" customWidth="1"/>
    <col min="15" max="15" width="12.5" style="1" bestFit="1" customWidth="1"/>
    <col min="16" max="16384" width="8.875" style="1"/>
  </cols>
  <sheetData>
    <row r="1" spans="1:15" x14ac:dyDescent="0.15">
      <c r="N1" s="1" t="s">
        <v>40</v>
      </c>
    </row>
    <row r="2" spans="1:15" x14ac:dyDescent="0.15">
      <c r="A2" s="1" t="s">
        <v>66</v>
      </c>
      <c r="H2" s="13"/>
      <c r="J2" s="13"/>
      <c r="K2" s="122" t="e">
        <f>'第２表１（１）【解除基準②（新築獲得）】'!$M$6</f>
        <v>#VALUE!</v>
      </c>
      <c r="N2" s="7" t="str">
        <f>IF(COUNTIF($H$5:$H$74,"&lt;1")&gt;0,"要","否")</f>
        <v>否</v>
      </c>
    </row>
    <row r="3" spans="1:15" s="2" customFormat="1" ht="27" customHeight="1" x14ac:dyDescent="0.15">
      <c r="B3" s="211" t="s">
        <v>45</v>
      </c>
      <c r="C3" s="204" t="s">
        <v>46</v>
      </c>
      <c r="D3" s="205"/>
      <c r="E3" s="205"/>
      <c r="F3" s="207" t="s">
        <v>47</v>
      </c>
      <c r="G3" s="207" t="s">
        <v>48</v>
      </c>
      <c r="H3" s="207" t="s">
        <v>7</v>
      </c>
      <c r="I3" s="207" t="s">
        <v>67</v>
      </c>
      <c r="J3" s="209" t="s">
        <v>68</v>
      </c>
      <c r="K3" s="207" t="s">
        <v>54</v>
      </c>
      <c r="M3" s="75" t="s">
        <v>55</v>
      </c>
      <c r="N3" s="200" t="s">
        <v>56</v>
      </c>
      <c r="O3" s="200"/>
    </row>
    <row r="4" spans="1:15" ht="27" customHeight="1" x14ac:dyDescent="0.15">
      <c r="B4" s="208"/>
      <c r="C4" s="46" t="s">
        <v>57</v>
      </c>
      <c r="D4" s="47" t="s">
        <v>58</v>
      </c>
      <c r="E4" s="47" t="s">
        <v>59</v>
      </c>
      <c r="F4" s="208"/>
      <c r="G4" s="208"/>
      <c r="H4" s="208"/>
      <c r="I4" s="212"/>
      <c r="J4" s="210"/>
      <c r="K4" s="208"/>
      <c r="M4" s="76" t="str">
        <f>IF(COUNTIF($P$64:$P$78,"重複あり")&gt;0,"集計_重複行あり","集計_重複行なし")</f>
        <v>集計_重複行なし</v>
      </c>
      <c r="N4" s="77" t="e">
        <f>EDATE('第１表（２）【解除基準①（利用率）】'!$K$2,-40)
-DAY('第１表（２）【解除基準①（利用率）】'!$K$2)+1</f>
        <v>#VALUE!</v>
      </c>
      <c r="O4" s="77" t="e">
        <f>EOMONTH(EDATE('第１表（２）【解除基準①（利用率）】'!$K$2,-5),0)</f>
        <v>#VALUE!</v>
      </c>
    </row>
    <row r="5" spans="1:15" ht="23.85" customHeight="1" x14ac:dyDescent="0.15">
      <c r="B5" s="48" t="str">
        <f>IF(C5="","",ROW()-4)</f>
        <v/>
      </c>
      <c r="C5" s="89"/>
      <c r="D5" s="89"/>
      <c r="E5" s="90"/>
      <c r="F5" s="104"/>
      <c r="G5" s="107"/>
      <c r="H5" s="106"/>
      <c r="I5" s="49">
        <f>G5*H5</f>
        <v>0</v>
      </c>
      <c r="J5" s="116"/>
      <c r="K5" s="101"/>
      <c r="M5" s="78" t="str">
        <f t="shared" ref="M5:M36" si="0">IF(C5&amp;D5&amp;E5="","未入力",IF(COUNTIFS($C$5:$C$74,$C5,$D$5:$D$74,$D5,$E$5:$E$74,$E5)=1,"重複なし", "重複あり"))</f>
        <v>未入力</v>
      </c>
      <c r="N5" s="78" t="str">
        <f>IF($J5="","未入力",IF(AND($N$4&lt;=$J5,$J5&lt;=$O$4),"期間内","期間外"))</f>
        <v>未入力</v>
      </c>
      <c r="O5" s="79"/>
    </row>
    <row r="6" spans="1:15" ht="23.85" customHeight="1" x14ac:dyDescent="0.15">
      <c r="B6" s="48" t="str">
        <f t="shared" ref="B6:B74" si="1">IF(C6="","",ROW()-4)</f>
        <v/>
      </c>
      <c r="C6" s="95"/>
      <c r="D6" s="95"/>
      <c r="E6" s="96"/>
      <c r="F6" s="104"/>
      <c r="G6" s="108"/>
      <c r="H6" s="104"/>
      <c r="I6" s="49">
        <f t="shared" ref="I6:I74" si="2">G6*H6</f>
        <v>0</v>
      </c>
      <c r="J6" s="116"/>
      <c r="K6" s="102"/>
      <c r="M6" s="78" t="str">
        <f t="shared" si="0"/>
        <v>未入力</v>
      </c>
      <c r="N6" s="78" t="str">
        <f t="shared" ref="N6:N74" si="3">IF($J6="","未入力",IF(AND($N$4&lt;=$J6,$J6&lt;=$O$4),"期間内","期間外"))</f>
        <v>未入力</v>
      </c>
      <c r="O6" s="78"/>
    </row>
    <row r="7" spans="1:15" ht="23.85" customHeight="1" x14ac:dyDescent="0.15">
      <c r="B7" s="48" t="str">
        <f t="shared" ref="B7:B60" si="4">IF(C7="","",ROW()-4)</f>
        <v/>
      </c>
      <c r="C7" s="95"/>
      <c r="D7" s="95"/>
      <c r="E7" s="96"/>
      <c r="F7" s="104"/>
      <c r="G7" s="108"/>
      <c r="H7" s="104"/>
      <c r="I7" s="49">
        <f t="shared" ref="I7:I60" si="5">G7*H7</f>
        <v>0</v>
      </c>
      <c r="J7" s="116"/>
      <c r="K7" s="102"/>
      <c r="M7" s="78" t="str">
        <f t="shared" si="0"/>
        <v>未入力</v>
      </c>
      <c r="N7" s="78" t="str">
        <f t="shared" si="3"/>
        <v>未入力</v>
      </c>
      <c r="O7" s="78"/>
    </row>
    <row r="8" spans="1:15" ht="23.85" customHeight="1" x14ac:dyDescent="0.15">
      <c r="B8" s="48" t="str">
        <f t="shared" si="4"/>
        <v/>
      </c>
      <c r="C8" s="95"/>
      <c r="D8" s="95"/>
      <c r="E8" s="96"/>
      <c r="F8" s="104"/>
      <c r="G8" s="108"/>
      <c r="H8" s="104"/>
      <c r="I8" s="49">
        <f t="shared" si="5"/>
        <v>0</v>
      </c>
      <c r="J8" s="116"/>
      <c r="K8" s="102"/>
      <c r="M8" s="78" t="str">
        <f t="shared" si="0"/>
        <v>未入力</v>
      </c>
      <c r="N8" s="78" t="str">
        <f t="shared" si="3"/>
        <v>未入力</v>
      </c>
      <c r="O8" s="78"/>
    </row>
    <row r="9" spans="1:15" ht="23.85" customHeight="1" x14ac:dyDescent="0.15">
      <c r="B9" s="48" t="str">
        <f t="shared" si="4"/>
        <v/>
      </c>
      <c r="C9" s="95"/>
      <c r="D9" s="95"/>
      <c r="E9" s="96"/>
      <c r="F9" s="104"/>
      <c r="G9" s="108"/>
      <c r="H9" s="104"/>
      <c r="I9" s="49">
        <f t="shared" si="5"/>
        <v>0</v>
      </c>
      <c r="J9" s="116"/>
      <c r="K9" s="102"/>
      <c r="M9" s="78" t="str">
        <f t="shared" si="0"/>
        <v>未入力</v>
      </c>
      <c r="N9" s="78" t="str">
        <f t="shared" si="3"/>
        <v>未入力</v>
      </c>
      <c r="O9" s="78"/>
    </row>
    <row r="10" spans="1:15" ht="23.85" customHeight="1" x14ac:dyDescent="0.15">
      <c r="B10" s="48" t="str">
        <f t="shared" si="4"/>
        <v/>
      </c>
      <c r="C10" s="95"/>
      <c r="D10" s="95"/>
      <c r="E10" s="96"/>
      <c r="F10" s="104"/>
      <c r="G10" s="108"/>
      <c r="H10" s="104"/>
      <c r="I10" s="49">
        <f t="shared" si="5"/>
        <v>0</v>
      </c>
      <c r="J10" s="116"/>
      <c r="K10" s="102"/>
      <c r="M10" s="78" t="str">
        <f t="shared" si="0"/>
        <v>未入力</v>
      </c>
      <c r="N10" s="78" t="str">
        <f t="shared" si="3"/>
        <v>未入力</v>
      </c>
      <c r="O10" s="78"/>
    </row>
    <row r="11" spans="1:15" ht="23.85" customHeight="1" x14ac:dyDescent="0.15">
      <c r="B11" s="48" t="str">
        <f t="shared" si="4"/>
        <v/>
      </c>
      <c r="C11" s="95"/>
      <c r="D11" s="95"/>
      <c r="E11" s="96"/>
      <c r="F11" s="104"/>
      <c r="G11" s="108"/>
      <c r="H11" s="104"/>
      <c r="I11" s="49">
        <f t="shared" si="5"/>
        <v>0</v>
      </c>
      <c r="J11" s="116"/>
      <c r="K11" s="102"/>
      <c r="M11" s="78" t="str">
        <f t="shared" si="0"/>
        <v>未入力</v>
      </c>
      <c r="N11" s="78" t="str">
        <f t="shared" si="3"/>
        <v>未入力</v>
      </c>
      <c r="O11" s="78"/>
    </row>
    <row r="12" spans="1:15" ht="23.85" customHeight="1" x14ac:dyDescent="0.15">
      <c r="B12" s="48" t="str">
        <f t="shared" si="4"/>
        <v/>
      </c>
      <c r="C12" s="95"/>
      <c r="D12" s="95"/>
      <c r="E12" s="96"/>
      <c r="F12" s="104"/>
      <c r="G12" s="108"/>
      <c r="H12" s="104"/>
      <c r="I12" s="49">
        <f t="shared" si="5"/>
        <v>0</v>
      </c>
      <c r="J12" s="116"/>
      <c r="K12" s="102"/>
      <c r="M12" s="78" t="str">
        <f t="shared" si="0"/>
        <v>未入力</v>
      </c>
      <c r="N12" s="78" t="str">
        <f t="shared" si="3"/>
        <v>未入力</v>
      </c>
      <c r="O12" s="78"/>
    </row>
    <row r="13" spans="1:15" ht="23.85" customHeight="1" x14ac:dyDescent="0.15">
      <c r="B13" s="48" t="str">
        <f t="shared" si="4"/>
        <v/>
      </c>
      <c r="C13" s="95"/>
      <c r="D13" s="95"/>
      <c r="E13" s="96"/>
      <c r="F13" s="104"/>
      <c r="G13" s="108"/>
      <c r="H13" s="104"/>
      <c r="I13" s="49">
        <f t="shared" si="5"/>
        <v>0</v>
      </c>
      <c r="J13" s="116"/>
      <c r="K13" s="102"/>
      <c r="M13" s="78" t="str">
        <f t="shared" si="0"/>
        <v>未入力</v>
      </c>
      <c r="N13" s="78" t="str">
        <f t="shared" si="3"/>
        <v>未入力</v>
      </c>
      <c r="O13" s="78"/>
    </row>
    <row r="14" spans="1:15" ht="23.85" customHeight="1" x14ac:dyDescent="0.15">
      <c r="B14" s="48" t="str">
        <f t="shared" si="4"/>
        <v/>
      </c>
      <c r="C14" s="95"/>
      <c r="D14" s="95"/>
      <c r="E14" s="96"/>
      <c r="F14" s="104"/>
      <c r="G14" s="108"/>
      <c r="H14" s="104"/>
      <c r="I14" s="49">
        <f t="shared" si="5"/>
        <v>0</v>
      </c>
      <c r="J14" s="116"/>
      <c r="K14" s="102"/>
      <c r="M14" s="78" t="str">
        <f t="shared" si="0"/>
        <v>未入力</v>
      </c>
      <c r="N14" s="78" t="str">
        <f t="shared" si="3"/>
        <v>未入力</v>
      </c>
      <c r="O14" s="78"/>
    </row>
    <row r="15" spans="1:15" ht="23.85" customHeight="1" x14ac:dyDescent="0.15">
      <c r="B15" s="48" t="str">
        <f t="shared" si="4"/>
        <v/>
      </c>
      <c r="C15" s="95"/>
      <c r="D15" s="95"/>
      <c r="E15" s="96"/>
      <c r="F15" s="104"/>
      <c r="G15" s="108"/>
      <c r="H15" s="104"/>
      <c r="I15" s="49">
        <f t="shared" si="5"/>
        <v>0</v>
      </c>
      <c r="J15" s="116"/>
      <c r="K15" s="102"/>
      <c r="M15" s="78" t="str">
        <f t="shared" si="0"/>
        <v>未入力</v>
      </c>
      <c r="N15" s="78" t="str">
        <f t="shared" si="3"/>
        <v>未入力</v>
      </c>
      <c r="O15" s="78"/>
    </row>
    <row r="16" spans="1:15" ht="23.85" customHeight="1" x14ac:dyDescent="0.15">
      <c r="B16" s="48" t="str">
        <f t="shared" si="4"/>
        <v/>
      </c>
      <c r="C16" s="95"/>
      <c r="D16" s="95"/>
      <c r="E16" s="96"/>
      <c r="F16" s="104"/>
      <c r="G16" s="108"/>
      <c r="H16" s="104"/>
      <c r="I16" s="49">
        <f t="shared" si="5"/>
        <v>0</v>
      </c>
      <c r="J16" s="116"/>
      <c r="K16" s="102"/>
      <c r="M16" s="78" t="str">
        <f t="shared" si="0"/>
        <v>未入力</v>
      </c>
      <c r="N16" s="78" t="str">
        <f t="shared" si="3"/>
        <v>未入力</v>
      </c>
      <c r="O16" s="78"/>
    </row>
    <row r="17" spans="2:15" ht="23.85" customHeight="1" x14ac:dyDescent="0.15">
      <c r="B17" s="48" t="str">
        <f t="shared" si="4"/>
        <v/>
      </c>
      <c r="C17" s="95"/>
      <c r="D17" s="95"/>
      <c r="E17" s="96"/>
      <c r="F17" s="104"/>
      <c r="G17" s="108"/>
      <c r="H17" s="104"/>
      <c r="I17" s="49">
        <f t="shared" si="5"/>
        <v>0</v>
      </c>
      <c r="J17" s="116"/>
      <c r="K17" s="102"/>
      <c r="M17" s="78" t="str">
        <f t="shared" si="0"/>
        <v>未入力</v>
      </c>
      <c r="N17" s="78" t="str">
        <f t="shared" si="3"/>
        <v>未入力</v>
      </c>
      <c r="O17" s="78"/>
    </row>
    <row r="18" spans="2:15" ht="23.85" customHeight="1" x14ac:dyDescent="0.15">
      <c r="B18" s="48" t="str">
        <f t="shared" si="4"/>
        <v/>
      </c>
      <c r="C18" s="95"/>
      <c r="D18" s="95"/>
      <c r="E18" s="96"/>
      <c r="F18" s="104"/>
      <c r="G18" s="108"/>
      <c r="H18" s="104"/>
      <c r="I18" s="49">
        <f t="shared" si="5"/>
        <v>0</v>
      </c>
      <c r="J18" s="116"/>
      <c r="K18" s="102"/>
      <c r="M18" s="78" t="str">
        <f t="shared" si="0"/>
        <v>未入力</v>
      </c>
      <c r="N18" s="78" t="str">
        <f t="shared" si="3"/>
        <v>未入力</v>
      </c>
      <c r="O18" s="78"/>
    </row>
    <row r="19" spans="2:15" ht="23.85" customHeight="1" x14ac:dyDescent="0.15">
      <c r="B19" s="48" t="str">
        <f t="shared" si="4"/>
        <v/>
      </c>
      <c r="C19" s="95"/>
      <c r="D19" s="95"/>
      <c r="E19" s="96"/>
      <c r="F19" s="104"/>
      <c r="G19" s="108"/>
      <c r="H19" s="104"/>
      <c r="I19" s="49">
        <f t="shared" si="5"/>
        <v>0</v>
      </c>
      <c r="J19" s="116"/>
      <c r="K19" s="102"/>
      <c r="M19" s="78" t="str">
        <f t="shared" si="0"/>
        <v>未入力</v>
      </c>
      <c r="N19" s="78" t="str">
        <f t="shared" si="3"/>
        <v>未入力</v>
      </c>
      <c r="O19" s="78"/>
    </row>
    <row r="20" spans="2:15" ht="23.85" customHeight="1" x14ac:dyDescent="0.15">
      <c r="B20" s="48" t="str">
        <f t="shared" si="4"/>
        <v/>
      </c>
      <c r="C20" s="95"/>
      <c r="D20" s="95"/>
      <c r="E20" s="96"/>
      <c r="F20" s="104"/>
      <c r="G20" s="108"/>
      <c r="H20" s="104"/>
      <c r="I20" s="49">
        <f t="shared" si="5"/>
        <v>0</v>
      </c>
      <c r="J20" s="116"/>
      <c r="K20" s="102"/>
      <c r="M20" s="78" t="str">
        <f t="shared" si="0"/>
        <v>未入力</v>
      </c>
      <c r="N20" s="78" t="str">
        <f t="shared" si="3"/>
        <v>未入力</v>
      </c>
      <c r="O20" s="78"/>
    </row>
    <row r="21" spans="2:15" ht="23.85" customHeight="1" x14ac:dyDescent="0.15">
      <c r="B21" s="48" t="str">
        <f t="shared" si="4"/>
        <v/>
      </c>
      <c r="C21" s="95"/>
      <c r="D21" s="95"/>
      <c r="E21" s="96"/>
      <c r="F21" s="104"/>
      <c r="G21" s="108"/>
      <c r="H21" s="104"/>
      <c r="I21" s="49">
        <f t="shared" si="5"/>
        <v>0</v>
      </c>
      <c r="J21" s="116"/>
      <c r="K21" s="102"/>
      <c r="M21" s="78" t="str">
        <f t="shared" si="0"/>
        <v>未入力</v>
      </c>
      <c r="N21" s="78" t="str">
        <f t="shared" si="3"/>
        <v>未入力</v>
      </c>
      <c r="O21" s="78"/>
    </row>
    <row r="22" spans="2:15" ht="23.85" customHeight="1" x14ac:dyDescent="0.15">
      <c r="B22" s="48" t="str">
        <f t="shared" si="4"/>
        <v/>
      </c>
      <c r="C22" s="95"/>
      <c r="D22" s="95"/>
      <c r="E22" s="96"/>
      <c r="F22" s="104"/>
      <c r="G22" s="108"/>
      <c r="H22" s="104"/>
      <c r="I22" s="49">
        <f t="shared" si="5"/>
        <v>0</v>
      </c>
      <c r="J22" s="116"/>
      <c r="K22" s="102"/>
      <c r="M22" s="78" t="str">
        <f t="shared" si="0"/>
        <v>未入力</v>
      </c>
      <c r="N22" s="78" t="str">
        <f t="shared" si="3"/>
        <v>未入力</v>
      </c>
      <c r="O22" s="78"/>
    </row>
    <row r="23" spans="2:15" ht="23.85" customHeight="1" x14ac:dyDescent="0.15">
      <c r="B23" s="48" t="str">
        <f t="shared" si="4"/>
        <v/>
      </c>
      <c r="C23" s="95"/>
      <c r="D23" s="95"/>
      <c r="E23" s="96"/>
      <c r="F23" s="104"/>
      <c r="G23" s="108"/>
      <c r="H23" s="104"/>
      <c r="I23" s="49">
        <f t="shared" si="5"/>
        <v>0</v>
      </c>
      <c r="J23" s="116"/>
      <c r="K23" s="102"/>
      <c r="M23" s="78" t="str">
        <f t="shared" si="0"/>
        <v>未入力</v>
      </c>
      <c r="N23" s="78" t="str">
        <f t="shared" si="3"/>
        <v>未入力</v>
      </c>
      <c r="O23" s="78"/>
    </row>
    <row r="24" spans="2:15" ht="23.85" customHeight="1" x14ac:dyDescent="0.15">
      <c r="B24" s="48" t="str">
        <f t="shared" si="4"/>
        <v/>
      </c>
      <c r="C24" s="95"/>
      <c r="D24" s="95"/>
      <c r="E24" s="96"/>
      <c r="F24" s="104"/>
      <c r="G24" s="108"/>
      <c r="H24" s="104"/>
      <c r="I24" s="49">
        <f t="shared" si="5"/>
        <v>0</v>
      </c>
      <c r="J24" s="116"/>
      <c r="K24" s="102"/>
      <c r="M24" s="78" t="str">
        <f t="shared" si="0"/>
        <v>未入力</v>
      </c>
      <c r="N24" s="78" t="str">
        <f t="shared" si="3"/>
        <v>未入力</v>
      </c>
      <c r="O24" s="78"/>
    </row>
    <row r="25" spans="2:15" ht="23.85" customHeight="1" x14ac:dyDescent="0.15">
      <c r="B25" s="48" t="str">
        <f t="shared" si="4"/>
        <v/>
      </c>
      <c r="C25" s="95"/>
      <c r="D25" s="95"/>
      <c r="E25" s="96"/>
      <c r="F25" s="104"/>
      <c r="G25" s="108"/>
      <c r="H25" s="104"/>
      <c r="I25" s="49">
        <f t="shared" si="5"/>
        <v>0</v>
      </c>
      <c r="J25" s="116"/>
      <c r="K25" s="102"/>
      <c r="M25" s="78" t="str">
        <f t="shared" si="0"/>
        <v>未入力</v>
      </c>
      <c r="N25" s="78" t="str">
        <f t="shared" si="3"/>
        <v>未入力</v>
      </c>
      <c r="O25" s="78"/>
    </row>
    <row r="26" spans="2:15" ht="23.85" customHeight="1" x14ac:dyDescent="0.15">
      <c r="B26" s="48" t="str">
        <f t="shared" si="4"/>
        <v/>
      </c>
      <c r="C26" s="95"/>
      <c r="D26" s="95"/>
      <c r="E26" s="96"/>
      <c r="F26" s="104"/>
      <c r="G26" s="108"/>
      <c r="H26" s="104"/>
      <c r="I26" s="49">
        <f t="shared" si="5"/>
        <v>0</v>
      </c>
      <c r="J26" s="116"/>
      <c r="K26" s="102"/>
      <c r="M26" s="78" t="str">
        <f t="shared" si="0"/>
        <v>未入力</v>
      </c>
      <c r="N26" s="78" t="str">
        <f t="shared" si="3"/>
        <v>未入力</v>
      </c>
      <c r="O26" s="78"/>
    </row>
    <row r="27" spans="2:15" ht="23.85" customHeight="1" x14ac:dyDescent="0.15">
      <c r="B27" s="48" t="str">
        <f t="shared" si="4"/>
        <v/>
      </c>
      <c r="C27" s="95"/>
      <c r="D27" s="95"/>
      <c r="E27" s="96"/>
      <c r="F27" s="104"/>
      <c r="G27" s="108"/>
      <c r="H27" s="104"/>
      <c r="I27" s="49">
        <f t="shared" si="5"/>
        <v>0</v>
      </c>
      <c r="J27" s="116"/>
      <c r="K27" s="102"/>
      <c r="M27" s="78" t="str">
        <f t="shared" si="0"/>
        <v>未入力</v>
      </c>
      <c r="N27" s="78" t="str">
        <f t="shared" si="3"/>
        <v>未入力</v>
      </c>
      <c r="O27" s="78"/>
    </row>
    <row r="28" spans="2:15" ht="23.85" customHeight="1" x14ac:dyDescent="0.15">
      <c r="B28" s="48" t="str">
        <f t="shared" si="4"/>
        <v/>
      </c>
      <c r="C28" s="95"/>
      <c r="D28" s="95"/>
      <c r="E28" s="96"/>
      <c r="F28" s="104"/>
      <c r="G28" s="108"/>
      <c r="H28" s="104"/>
      <c r="I28" s="49">
        <f t="shared" si="5"/>
        <v>0</v>
      </c>
      <c r="J28" s="116"/>
      <c r="K28" s="102"/>
      <c r="M28" s="78" t="str">
        <f t="shared" si="0"/>
        <v>未入力</v>
      </c>
      <c r="N28" s="78" t="str">
        <f t="shared" si="3"/>
        <v>未入力</v>
      </c>
      <c r="O28" s="78"/>
    </row>
    <row r="29" spans="2:15" ht="23.85" customHeight="1" x14ac:dyDescent="0.15">
      <c r="B29" s="48" t="str">
        <f t="shared" si="4"/>
        <v/>
      </c>
      <c r="C29" s="95"/>
      <c r="D29" s="95"/>
      <c r="E29" s="96"/>
      <c r="F29" s="104"/>
      <c r="G29" s="108"/>
      <c r="H29" s="104"/>
      <c r="I29" s="49">
        <f t="shared" si="5"/>
        <v>0</v>
      </c>
      <c r="J29" s="116"/>
      <c r="K29" s="102"/>
      <c r="M29" s="78" t="str">
        <f t="shared" si="0"/>
        <v>未入力</v>
      </c>
      <c r="N29" s="78" t="str">
        <f t="shared" si="3"/>
        <v>未入力</v>
      </c>
      <c r="O29" s="78"/>
    </row>
    <row r="30" spans="2:15" ht="23.85" customHeight="1" x14ac:dyDescent="0.15">
      <c r="B30" s="48" t="str">
        <f t="shared" si="4"/>
        <v/>
      </c>
      <c r="C30" s="95"/>
      <c r="D30" s="95"/>
      <c r="E30" s="96"/>
      <c r="F30" s="104"/>
      <c r="G30" s="108"/>
      <c r="H30" s="104"/>
      <c r="I30" s="49">
        <f t="shared" si="5"/>
        <v>0</v>
      </c>
      <c r="J30" s="116"/>
      <c r="K30" s="102"/>
      <c r="M30" s="78" t="str">
        <f t="shared" si="0"/>
        <v>未入力</v>
      </c>
      <c r="N30" s="78" t="str">
        <f t="shared" si="3"/>
        <v>未入力</v>
      </c>
      <c r="O30" s="78"/>
    </row>
    <row r="31" spans="2:15" ht="23.85" customHeight="1" x14ac:dyDescent="0.15">
      <c r="B31" s="48" t="str">
        <f t="shared" si="4"/>
        <v/>
      </c>
      <c r="C31" s="95"/>
      <c r="D31" s="95"/>
      <c r="E31" s="96"/>
      <c r="F31" s="104"/>
      <c r="G31" s="108"/>
      <c r="H31" s="104"/>
      <c r="I31" s="49">
        <f t="shared" si="5"/>
        <v>0</v>
      </c>
      <c r="J31" s="116"/>
      <c r="K31" s="102"/>
      <c r="M31" s="78" t="str">
        <f t="shared" si="0"/>
        <v>未入力</v>
      </c>
      <c r="N31" s="78" t="str">
        <f t="shared" si="3"/>
        <v>未入力</v>
      </c>
      <c r="O31" s="78"/>
    </row>
    <row r="32" spans="2:15" ht="23.85" customHeight="1" x14ac:dyDescent="0.15">
      <c r="B32" s="48" t="str">
        <f t="shared" si="4"/>
        <v/>
      </c>
      <c r="C32" s="95"/>
      <c r="D32" s="95"/>
      <c r="E32" s="96"/>
      <c r="F32" s="104"/>
      <c r="G32" s="108"/>
      <c r="H32" s="104"/>
      <c r="I32" s="49">
        <f t="shared" si="5"/>
        <v>0</v>
      </c>
      <c r="J32" s="116"/>
      <c r="K32" s="102"/>
      <c r="M32" s="78" t="str">
        <f t="shared" si="0"/>
        <v>未入力</v>
      </c>
      <c r="N32" s="78" t="str">
        <f t="shared" si="3"/>
        <v>未入力</v>
      </c>
      <c r="O32" s="78"/>
    </row>
    <row r="33" spans="2:15" ht="23.85" customHeight="1" x14ac:dyDescent="0.15">
      <c r="B33" s="48" t="str">
        <f t="shared" si="4"/>
        <v/>
      </c>
      <c r="C33" s="95"/>
      <c r="D33" s="95"/>
      <c r="E33" s="96"/>
      <c r="F33" s="104"/>
      <c r="G33" s="108"/>
      <c r="H33" s="104"/>
      <c r="I33" s="49">
        <f t="shared" si="5"/>
        <v>0</v>
      </c>
      <c r="J33" s="116"/>
      <c r="K33" s="102"/>
      <c r="M33" s="78" t="str">
        <f t="shared" si="0"/>
        <v>未入力</v>
      </c>
      <c r="N33" s="78" t="str">
        <f t="shared" si="3"/>
        <v>未入力</v>
      </c>
      <c r="O33" s="78"/>
    </row>
    <row r="34" spans="2:15" ht="23.85" customHeight="1" x14ac:dyDescent="0.15">
      <c r="B34" s="48" t="str">
        <f t="shared" si="4"/>
        <v/>
      </c>
      <c r="C34" s="95"/>
      <c r="D34" s="95"/>
      <c r="E34" s="96"/>
      <c r="F34" s="104"/>
      <c r="G34" s="108"/>
      <c r="H34" s="104"/>
      <c r="I34" s="49">
        <f t="shared" si="5"/>
        <v>0</v>
      </c>
      <c r="J34" s="116"/>
      <c r="K34" s="102"/>
      <c r="M34" s="78" t="str">
        <f t="shared" si="0"/>
        <v>未入力</v>
      </c>
      <c r="N34" s="78" t="str">
        <f t="shared" si="3"/>
        <v>未入力</v>
      </c>
      <c r="O34" s="78"/>
    </row>
    <row r="35" spans="2:15" ht="23.85" customHeight="1" x14ac:dyDescent="0.15">
      <c r="B35" s="48" t="str">
        <f t="shared" si="4"/>
        <v/>
      </c>
      <c r="C35" s="95"/>
      <c r="D35" s="95"/>
      <c r="E35" s="96"/>
      <c r="F35" s="104"/>
      <c r="G35" s="108"/>
      <c r="H35" s="104"/>
      <c r="I35" s="49">
        <f t="shared" si="5"/>
        <v>0</v>
      </c>
      <c r="J35" s="116"/>
      <c r="K35" s="102"/>
      <c r="M35" s="78" t="str">
        <f t="shared" si="0"/>
        <v>未入力</v>
      </c>
      <c r="N35" s="78" t="str">
        <f t="shared" si="3"/>
        <v>未入力</v>
      </c>
      <c r="O35" s="78"/>
    </row>
    <row r="36" spans="2:15" ht="23.85" customHeight="1" x14ac:dyDescent="0.15">
      <c r="B36" s="48" t="str">
        <f t="shared" si="4"/>
        <v/>
      </c>
      <c r="C36" s="95"/>
      <c r="D36" s="95"/>
      <c r="E36" s="96"/>
      <c r="F36" s="104"/>
      <c r="G36" s="108"/>
      <c r="H36" s="104"/>
      <c r="I36" s="49">
        <f t="shared" si="5"/>
        <v>0</v>
      </c>
      <c r="J36" s="116"/>
      <c r="K36" s="102"/>
      <c r="M36" s="78" t="str">
        <f t="shared" si="0"/>
        <v>未入力</v>
      </c>
      <c r="N36" s="78" t="str">
        <f t="shared" si="3"/>
        <v>未入力</v>
      </c>
      <c r="O36" s="78"/>
    </row>
    <row r="37" spans="2:15" ht="23.85" customHeight="1" x14ac:dyDescent="0.15">
      <c r="B37" s="48" t="str">
        <f t="shared" si="4"/>
        <v/>
      </c>
      <c r="C37" s="95"/>
      <c r="D37" s="95"/>
      <c r="E37" s="96"/>
      <c r="F37" s="104"/>
      <c r="G37" s="108"/>
      <c r="H37" s="104"/>
      <c r="I37" s="49">
        <f t="shared" si="5"/>
        <v>0</v>
      </c>
      <c r="J37" s="116"/>
      <c r="K37" s="102"/>
      <c r="M37" s="78" t="str">
        <f t="shared" ref="M37:M68" si="6">IF(C37&amp;D37&amp;E37="","未入力",IF(COUNTIFS($C$5:$C$74,$C37,$D$5:$D$74,$D37,$E$5:$E$74,$E37)=1,"重複なし", "重複あり"))</f>
        <v>未入力</v>
      </c>
      <c r="N37" s="78" t="str">
        <f t="shared" si="3"/>
        <v>未入力</v>
      </c>
      <c r="O37" s="78"/>
    </row>
    <row r="38" spans="2:15" ht="23.85" customHeight="1" x14ac:dyDescent="0.15">
      <c r="B38" s="48" t="str">
        <f t="shared" si="4"/>
        <v/>
      </c>
      <c r="C38" s="95"/>
      <c r="D38" s="95"/>
      <c r="E38" s="96"/>
      <c r="F38" s="104"/>
      <c r="G38" s="108"/>
      <c r="H38" s="104"/>
      <c r="I38" s="49">
        <f t="shared" si="5"/>
        <v>0</v>
      </c>
      <c r="J38" s="116"/>
      <c r="K38" s="102"/>
      <c r="M38" s="78" t="str">
        <f t="shared" si="6"/>
        <v>未入力</v>
      </c>
      <c r="N38" s="78" t="str">
        <f t="shared" si="3"/>
        <v>未入力</v>
      </c>
      <c r="O38" s="78"/>
    </row>
    <row r="39" spans="2:15" ht="23.85" customHeight="1" x14ac:dyDescent="0.15">
      <c r="B39" s="48" t="str">
        <f t="shared" si="4"/>
        <v/>
      </c>
      <c r="C39" s="95"/>
      <c r="D39" s="95"/>
      <c r="E39" s="96"/>
      <c r="F39" s="104"/>
      <c r="G39" s="108"/>
      <c r="H39" s="104"/>
      <c r="I39" s="49">
        <f t="shared" si="5"/>
        <v>0</v>
      </c>
      <c r="J39" s="116"/>
      <c r="K39" s="102"/>
      <c r="M39" s="78" t="str">
        <f t="shared" si="6"/>
        <v>未入力</v>
      </c>
      <c r="N39" s="78" t="str">
        <f t="shared" si="3"/>
        <v>未入力</v>
      </c>
      <c r="O39" s="78"/>
    </row>
    <row r="40" spans="2:15" ht="23.85" customHeight="1" x14ac:dyDescent="0.15">
      <c r="B40" s="48" t="str">
        <f t="shared" si="4"/>
        <v/>
      </c>
      <c r="C40" s="95"/>
      <c r="D40" s="95"/>
      <c r="E40" s="96"/>
      <c r="F40" s="104"/>
      <c r="G40" s="108"/>
      <c r="H40" s="104"/>
      <c r="I40" s="49">
        <f t="shared" si="5"/>
        <v>0</v>
      </c>
      <c r="J40" s="116"/>
      <c r="K40" s="102"/>
      <c r="M40" s="78" t="str">
        <f t="shared" si="6"/>
        <v>未入力</v>
      </c>
      <c r="N40" s="78" t="str">
        <f t="shared" si="3"/>
        <v>未入力</v>
      </c>
      <c r="O40" s="78"/>
    </row>
    <row r="41" spans="2:15" ht="23.85" customHeight="1" x14ac:dyDescent="0.15">
      <c r="B41" s="48" t="str">
        <f t="shared" si="4"/>
        <v/>
      </c>
      <c r="C41" s="95"/>
      <c r="D41" s="95"/>
      <c r="E41" s="96"/>
      <c r="F41" s="104"/>
      <c r="G41" s="108"/>
      <c r="H41" s="104"/>
      <c r="I41" s="49">
        <f t="shared" si="5"/>
        <v>0</v>
      </c>
      <c r="J41" s="116"/>
      <c r="K41" s="102"/>
      <c r="M41" s="78" t="str">
        <f t="shared" si="6"/>
        <v>未入力</v>
      </c>
      <c r="N41" s="78" t="str">
        <f t="shared" si="3"/>
        <v>未入力</v>
      </c>
      <c r="O41" s="78"/>
    </row>
    <row r="42" spans="2:15" ht="23.85" customHeight="1" x14ac:dyDescent="0.15">
      <c r="B42" s="48" t="str">
        <f t="shared" si="4"/>
        <v/>
      </c>
      <c r="C42" s="95"/>
      <c r="D42" s="95"/>
      <c r="E42" s="96"/>
      <c r="F42" s="104"/>
      <c r="G42" s="108"/>
      <c r="H42" s="104"/>
      <c r="I42" s="49">
        <f t="shared" si="5"/>
        <v>0</v>
      </c>
      <c r="J42" s="116"/>
      <c r="K42" s="102"/>
      <c r="M42" s="78" t="str">
        <f t="shared" si="6"/>
        <v>未入力</v>
      </c>
      <c r="N42" s="78" t="str">
        <f t="shared" si="3"/>
        <v>未入力</v>
      </c>
      <c r="O42" s="78"/>
    </row>
    <row r="43" spans="2:15" ht="23.85" customHeight="1" x14ac:dyDescent="0.15">
      <c r="B43" s="48" t="str">
        <f t="shared" si="4"/>
        <v/>
      </c>
      <c r="C43" s="95"/>
      <c r="D43" s="95"/>
      <c r="E43" s="96"/>
      <c r="F43" s="104"/>
      <c r="G43" s="108"/>
      <c r="H43" s="104"/>
      <c r="I43" s="49">
        <f t="shared" si="5"/>
        <v>0</v>
      </c>
      <c r="J43" s="116"/>
      <c r="K43" s="102"/>
      <c r="M43" s="78" t="str">
        <f t="shared" si="6"/>
        <v>未入力</v>
      </c>
      <c r="N43" s="78" t="str">
        <f t="shared" si="3"/>
        <v>未入力</v>
      </c>
      <c r="O43" s="78"/>
    </row>
    <row r="44" spans="2:15" ht="23.85" customHeight="1" x14ac:dyDescent="0.15">
      <c r="B44" s="48" t="str">
        <f t="shared" si="4"/>
        <v/>
      </c>
      <c r="C44" s="95"/>
      <c r="D44" s="95"/>
      <c r="E44" s="96"/>
      <c r="F44" s="104"/>
      <c r="G44" s="108"/>
      <c r="H44" s="104"/>
      <c r="I44" s="49">
        <f t="shared" si="5"/>
        <v>0</v>
      </c>
      <c r="J44" s="116"/>
      <c r="K44" s="102"/>
      <c r="M44" s="78" t="str">
        <f t="shared" si="6"/>
        <v>未入力</v>
      </c>
      <c r="N44" s="78" t="str">
        <f t="shared" si="3"/>
        <v>未入力</v>
      </c>
      <c r="O44" s="78"/>
    </row>
    <row r="45" spans="2:15" ht="23.85" customHeight="1" x14ac:dyDescent="0.15">
      <c r="B45" s="48" t="str">
        <f t="shared" si="4"/>
        <v/>
      </c>
      <c r="C45" s="95"/>
      <c r="D45" s="95"/>
      <c r="E45" s="96"/>
      <c r="F45" s="104"/>
      <c r="G45" s="108"/>
      <c r="H45" s="104"/>
      <c r="I45" s="49">
        <f t="shared" si="5"/>
        <v>0</v>
      </c>
      <c r="J45" s="116"/>
      <c r="K45" s="102"/>
      <c r="M45" s="78" t="str">
        <f t="shared" si="6"/>
        <v>未入力</v>
      </c>
      <c r="N45" s="78" t="str">
        <f t="shared" si="3"/>
        <v>未入力</v>
      </c>
      <c r="O45" s="78"/>
    </row>
    <row r="46" spans="2:15" ht="23.85" customHeight="1" x14ac:dyDescent="0.15">
      <c r="B46" s="48" t="str">
        <f t="shared" si="4"/>
        <v/>
      </c>
      <c r="C46" s="95"/>
      <c r="D46" s="95"/>
      <c r="E46" s="96"/>
      <c r="F46" s="104"/>
      <c r="G46" s="108"/>
      <c r="H46" s="104"/>
      <c r="I46" s="49">
        <f t="shared" si="5"/>
        <v>0</v>
      </c>
      <c r="J46" s="116"/>
      <c r="K46" s="102"/>
      <c r="M46" s="78" t="str">
        <f t="shared" si="6"/>
        <v>未入力</v>
      </c>
      <c r="N46" s="78" t="str">
        <f t="shared" si="3"/>
        <v>未入力</v>
      </c>
      <c r="O46" s="78"/>
    </row>
    <row r="47" spans="2:15" ht="23.85" customHeight="1" x14ac:dyDescent="0.15">
      <c r="B47" s="48" t="str">
        <f t="shared" si="4"/>
        <v/>
      </c>
      <c r="C47" s="95"/>
      <c r="D47" s="95"/>
      <c r="E47" s="96"/>
      <c r="F47" s="104"/>
      <c r="G47" s="108"/>
      <c r="H47" s="104"/>
      <c r="I47" s="49">
        <f t="shared" si="5"/>
        <v>0</v>
      </c>
      <c r="J47" s="116"/>
      <c r="K47" s="102"/>
      <c r="M47" s="78" t="str">
        <f t="shared" si="6"/>
        <v>未入力</v>
      </c>
      <c r="N47" s="78" t="str">
        <f t="shared" si="3"/>
        <v>未入力</v>
      </c>
      <c r="O47" s="78"/>
    </row>
    <row r="48" spans="2:15" ht="23.85" customHeight="1" x14ac:dyDescent="0.15">
      <c r="B48" s="48" t="str">
        <f t="shared" si="4"/>
        <v/>
      </c>
      <c r="C48" s="95"/>
      <c r="D48" s="95"/>
      <c r="E48" s="96"/>
      <c r="F48" s="104"/>
      <c r="G48" s="108"/>
      <c r="H48" s="104"/>
      <c r="I48" s="49">
        <f t="shared" si="5"/>
        <v>0</v>
      </c>
      <c r="J48" s="116"/>
      <c r="K48" s="102"/>
      <c r="M48" s="78" t="str">
        <f t="shared" si="6"/>
        <v>未入力</v>
      </c>
      <c r="N48" s="78" t="str">
        <f t="shared" si="3"/>
        <v>未入力</v>
      </c>
      <c r="O48" s="78"/>
    </row>
    <row r="49" spans="2:15" ht="23.85" customHeight="1" x14ac:dyDescent="0.15">
      <c r="B49" s="48" t="str">
        <f t="shared" si="4"/>
        <v/>
      </c>
      <c r="C49" s="95"/>
      <c r="D49" s="95"/>
      <c r="E49" s="96"/>
      <c r="F49" s="104"/>
      <c r="G49" s="108"/>
      <c r="H49" s="104"/>
      <c r="I49" s="49">
        <f t="shared" si="5"/>
        <v>0</v>
      </c>
      <c r="J49" s="116"/>
      <c r="K49" s="102"/>
      <c r="M49" s="78" t="str">
        <f t="shared" si="6"/>
        <v>未入力</v>
      </c>
      <c r="N49" s="78" t="str">
        <f t="shared" si="3"/>
        <v>未入力</v>
      </c>
      <c r="O49" s="78"/>
    </row>
    <row r="50" spans="2:15" ht="23.85" customHeight="1" x14ac:dyDescent="0.15">
      <c r="B50" s="48" t="str">
        <f t="shared" si="4"/>
        <v/>
      </c>
      <c r="C50" s="95"/>
      <c r="D50" s="95"/>
      <c r="E50" s="96"/>
      <c r="F50" s="104"/>
      <c r="G50" s="108"/>
      <c r="H50" s="104"/>
      <c r="I50" s="49">
        <f t="shared" si="5"/>
        <v>0</v>
      </c>
      <c r="J50" s="116"/>
      <c r="K50" s="102"/>
      <c r="M50" s="78" t="str">
        <f t="shared" si="6"/>
        <v>未入力</v>
      </c>
      <c r="N50" s="78" t="str">
        <f t="shared" si="3"/>
        <v>未入力</v>
      </c>
      <c r="O50" s="78"/>
    </row>
    <row r="51" spans="2:15" ht="23.85" customHeight="1" x14ac:dyDescent="0.15">
      <c r="B51" s="48" t="str">
        <f t="shared" si="4"/>
        <v/>
      </c>
      <c r="C51" s="95"/>
      <c r="D51" s="95"/>
      <c r="E51" s="96"/>
      <c r="F51" s="104"/>
      <c r="G51" s="108"/>
      <c r="H51" s="104"/>
      <c r="I51" s="49">
        <f t="shared" si="5"/>
        <v>0</v>
      </c>
      <c r="J51" s="116"/>
      <c r="K51" s="102"/>
      <c r="M51" s="78" t="str">
        <f t="shared" si="6"/>
        <v>未入力</v>
      </c>
      <c r="N51" s="78" t="str">
        <f t="shared" si="3"/>
        <v>未入力</v>
      </c>
      <c r="O51" s="78"/>
    </row>
    <row r="52" spans="2:15" ht="23.85" customHeight="1" x14ac:dyDescent="0.15">
      <c r="B52" s="48" t="str">
        <f t="shared" si="4"/>
        <v/>
      </c>
      <c r="C52" s="95"/>
      <c r="D52" s="95"/>
      <c r="E52" s="96"/>
      <c r="F52" s="104"/>
      <c r="G52" s="108"/>
      <c r="H52" s="104"/>
      <c r="I52" s="49">
        <f t="shared" si="5"/>
        <v>0</v>
      </c>
      <c r="J52" s="116"/>
      <c r="K52" s="102"/>
      <c r="M52" s="78" t="str">
        <f t="shared" si="6"/>
        <v>未入力</v>
      </c>
      <c r="N52" s="78" t="str">
        <f t="shared" si="3"/>
        <v>未入力</v>
      </c>
      <c r="O52" s="78"/>
    </row>
    <row r="53" spans="2:15" ht="23.85" customHeight="1" x14ac:dyDescent="0.15">
      <c r="B53" s="48" t="str">
        <f t="shared" si="4"/>
        <v/>
      </c>
      <c r="C53" s="95"/>
      <c r="D53" s="95"/>
      <c r="E53" s="96"/>
      <c r="F53" s="104"/>
      <c r="G53" s="108"/>
      <c r="H53" s="104"/>
      <c r="I53" s="49">
        <f t="shared" si="5"/>
        <v>0</v>
      </c>
      <c r="J53" s="116"/>
      <c r="K53" s="102"/>
      <c r="M53" s="78" t="str">
        <f t="shared" si="6"/>
        <v>未入力</v>
      </c>
      <c r="N53" s="78" t="str">
        <f t="shared" si="3"/>
        <v>未入力</v>
      </c>
      <c r="O53" s="78"/>
    </row>
    <row r="54" spans="2:15" ht="23.85" customHeight="1" x14ac:dyDescent="0.15">
      <c r="B54" s="48" t="str">
        <f t="shared" si="4"/>
        <v/>
      </c>
      <c r="C54" s="95"/>
      <c r="D54" s="95"/>
      <c r="E54" s="96"/>
      <c r="F54" s="104"/>
      <c r="G54" s="108"/>
      <c r="H54" s="104"/>
      <c r="I54" s="49">
        <f t="shared" si="5"/>
        <v>0</v>
      </c>
      <c r="J54" s="116"/>
      <c r="K54" s="102"/>
      <c r="M54" s="78" t="str">
        <f t="shared" si="6"/>
        <v>未入力</v>
      </c>
      <c r="N54" s="78" t="str">
        <f t="shared" si="3"/>
        <v>未入力</v>
      </c>
      <c r="O54" s="78"/>
    </row>
    <row r="55" spans="2:15" ht="23.85" customHeight="1" x14ac:dyDescent="0.15">
      <c r="B55" s="48" t="str">
        <f t="shared" si="4"/>
        <v/>
      </c>
      <c r="C55" s="95"/>
      <c r="D55" s="95"/>
      <c r="E55" s="96"/>
      <c r="F55" s="104"/>
      <c r="G55" s="108"/>
      <c r="H55" s="104"/>
      <c r="I55" s="49">
        <f t="shared" si="5"/>
        <v>0</v>
      </c>
      <c r="J55" s="116"/>
      <c r="K55" s="102"/>
      <c r="M55" s="78" t="str">
        <f t="shared" si="6"/>
        <v>未入力</v>
      </c>
      <c r="N55" s="78" t="str">
        <f t="shared" si="3"/>
        <v>未入力</v>
      </c>
      <c r="O55" s="78"/>
    </row>
    <row r="56" spans="2:15" ht="23.85" customHeight="1" x14ac:dyDescent="0.15">
      <c r="B56" s="48" t="str">
        <f t="shared" si="4"/>
        <v/>
      </c>
      <c r="C56" s="95"/>
      <c r="D56" s="95"/>
      <c r="E56" s="96"/>
      <c r="F56" s="104"/>
      <c r="G56" s="108"/>
      <c r="H56" s="104"/>
      <c r="I56" s="49">
        <f t="shared" si="5"/>
        <v>0</v>
      </c>
      <c r="J56" s="116"/>
      <c r="K56" s="102"/>
      <c r="M56" s="78" t="str">
        <f t="shared" si="6"/>
        <v>未入力</v>
      </c>
      <c r="N56" s="78" t="str">
        <f t="shared" si="3"/>
        <v>未入力</v>
      </c>
      <c r="O56" s="78"/>
    </row>
    <row r="57" spans="2:15" ht="23.85" customHeight="1" x14ac:dyDescent="0.15">
      <c r="B57" s="48" t="str">
        <f t="shared" si="4"/>
        <v/>
      </c>
      <c r="C57" s="95"/>
      <c r="D57" s="95"/>
      <c r="E57" s="96"/>
      <c r="F57" s="104"/>
      <c r="G57" s="108"/>
      <c r="H57" s="104"/>
      <c r="I57" s="49">
        <f t="shared" si="5"/>
        <v>0</v>
      </c>
      <c r="J57" s="116"/>
      <c r="K57" s="102"/>
      <c r="M57" s="78" t="str">
        <f t="shared" si="6"/>
        <v>未入力</v>
      </c>
      <c r="N57" s="78" t="str">
        <f t="shared" si="3"/>
        <v>未入力</v>
      </c>
      <c r="O57" s="78"/>
    </row>
    <row r="58" spans="2:15" ht="23.85" customHeight="1" x14ac:dyDescent="0.15">
      <c r="B58" s="48" t="str">
        <f t="shared" si="4"/>
        <v/>
      </c>
      <c r="C58" s="95"/>
      <c r="D58" s="95"/>
      <c r="E58" s="96"/>
      <c r="F58" s="104"/>
      <c r="G58" s="108"/>
      <c r="H58" s="104"/>
      <c r="I58" s="49">
        <f t="shared" si="5"/>
        <v>0</v>
      </c>
      <c r="J58" s="116"/>
      <c r="K58" s="102"/>
      <c r="M58" s="78" t="str">
        <f t="shared" si="6"/>
        <v>未入力</v>
      </c>
      <c r="N58" s="78" t="str">
        <f t="shared" si="3"/>
        <v>未入力</v>
      </c>
      <c r="O58" s="78"/>
    </row>
    <row r="59" spans="2:15" ht="23.85" customHeight="1" x14ac:dyDescent="0.15">
      <c r="B59" s="48" t="str">
        <f t="shared" si="4"/>
        <v/>
      </c>
      <c r="C59" s="95"/>
      <c r="D59" s="95"/>
      <c r="E59" s="96"/>
      <c r="F59" s="104"/>
      <c r="G59" s="108"/>
      <c r="H59" s="104"/>
      <c r="I59" s="49">
        <f t="shared" si="5"/>
        <v>0</v>
      </c>
      <c r="J59" s="116"/>
      <c r="K59" s="102"/>
      <c r="M59" s="78" t="str">
        <f t="shared" si="6"/>
        <v>未入力</v>
      </c>
      <c r="N59" s="78" t="str">
        <f t="shared" si="3"/>
        <v>未入力</v>
      </c>
      <c r="O59" s="78"/>
    </row>
    <row r="60" spans="2:15" ht="23.85" customHeight="1" x14ac:dyDescent="0.15">
      <c r="B60" s="48" t="str">
        <f t="shared" si="4"/>
        <v/>
      </c>
      <c r="C60" s="95"/>
      <c r="D60" s="95"/>
      <c r="E60" s="96"/>
      <c r="F60" s="104"/>
      <c r="G60" s="108"/>
      <c r="H60" s="104"/>
      <c r="I60" s="49">
        <f t="shared" si="5"/>
        <v>0</v>
      </c>
      <c r="J60" s="116"/>
      <c r="K60" s="102"/>
      <c r="M60" s="78" t="str">
        <f t="shared" si="6"/>
        <v>未入力</v>
      </c>
      <c r="N60" s="78" t="str">
        <f t="shared" si="3"/>
        <v>未入力</v>
      </c>
      <c r="O60" s="78"/>
    </row>
    <row r="61" spans="2:15" ht="23.85" customHeight="1" x14ac:dyDescent="0.15">
      <c r="B61" s="48" t="str">
        <f t="shared" ref="B61" si="7">IF(C61="","",ROW()-4)</f>
        <v/>
      </c>
      <c r="C61" s="95"/>
      <c r="D61" s="95"/>
      <c r="E61" s="96"/>
      <c r="F61" s="104"/>
      <c r="G61" s="108"/>
      <c r="H61" s="104"/>
      <c r="I61" s="49">
        <f t="shared" ref="I61" si="8">G61*H61</f>
        <v>0</v>
      </c>
      <c r="J61" s="116"/>
      <c r="K61" s="102"/>
      <c r="M61" s="78" t="str">
        <f t="shared" si="6"/>
        <v>未入力</v>
      </c>
      <c r="N61" s="78" t="str">
        <f t="shared" si="3"/>
        <v>未入力</v>
      </c>
      <c r="O61" s="78"/>
    </row>
    <row r="62" spans="2:15" ht="23.85" customHeight="1" x14ac:dyDescent="0.15">
      <c r="B62" s="48" t="str">
        <f t="shared" si="1"/>
        <v/>
      </c>
      <c r="C62" s="95"/>
      <c r="D62" s="95"/>
      <c r="E62" s="96"/>
      <c r="F62" s="104"/>
      <c r="G62" s="108"/>
      <c r="H62" s="104"/>
      <c r="I62" s="49">
        <f t="shared" si="2"/>
        <v>0</v>
      </c>
      <c r="J62" s="116"/>
      <c r="K62" s="102"/>
      <c r="M62" s="78" t="str">
        <f t="shared" si="6"/>
        <v>未入力</v>
      </c>
      <c r="N62" s="78" t="str">
        <f t="shared" si="3"/>
        <v>未入力</v>
      </c>
      <c r="O62" s="78"/>
    </row>
    <row r="63" spans="2:15" ht="23.85" customHeight="1" x14ac:dyDescent="0.15">
      <c r="B63" s="48" t="str">
        <f t="shared" si="1"/>
        <v/>
      </c>
      <c r="C63" s="95"/>
      <c r="D63" s="95"/>
      <c r="E63" s="96"/>
      <c r="F63" s="104"/>
      <c r="G63" s="108"/>
      <c r="H63" s="104"/>
      <c r="I63" s="49">
        <f t="shared" si="2"/>
        <v>0</v>
      </c>
      <c r="J63" s="116"/>
      <c r="K63" s="102"/>
      <c r="M63" s="78" t="str">
        <f t="shared" si="6"/>
        <v>未入力</v>
      </c>
      <c r="N63" s="78" t="str">
        <f t="shared" si="3"/>
        <v>未入力</v>
      </c>
      <c r="O63" s="78"/>
    </row>
    <row r="64" spans="2:15" ht="23.85" customHeight="1" x14ac:dyDescent="0.15">
      <c r="B64" s="48" t="str">
        <f t="shared" si="1"/>
        <v/>
      </c>
      <c r="C64" s="95"/>
      <c r="D64" s="95"/>
      <c r="E64" s="96"/>
      <c r="F64" s="104"/>
      <c r="G64" s="108"/>
      <c r="H64" s="104"/>
      <c r="I64" s="49">
        <f t="shared" si="2"/>
        <v>0</v>
      </c>
      <c r="J64" s="116"/>
      <c r="K64" s="102"/>
      <c r="M64" s="78" t="str">
        <f t="shared" si="6"/>
        <v>未入力</v>
      </c>
      <c r="N64" s="78" t="str">
        <f t="shared" si="3"/>
        <v>未入力</v>
      </c>
      <c r="O64" s="78"/>
    </row>
    <row r="65" spans="2:15" ht="23.85" customHeight="1" x14ac:dyDescent="0.15">
      <c r="B65" s="48" t="str">
        <f t="shared" si="1"/>
        <v/>
      </c>
      <c r="C65" s="95"/>
      <c r="D65" s="95"/>
      <c r="E65" s="96"/>
      <c r="F65" s="104"/>
      <c r="G65" s="108"/>
      <c r="H65" s="104"/>
      <c r="I65" s="49">
        <f t="shared" si="2"/>
        <v>0</v>
      </c>
      <c r="J65" s="116"/>
      <c r="K65" s="102"/>
      <c r="M65" s="78" t="str">
        <f t="shared" si="6"/>
        <v>未入力</v>
      </c>
      <c r="N65" s="78" t="str">
        <f t="shared" si="3"/>
        <v>未入力</v>
      </c>
      <c r="O65" s="78"/>
    </row>
    <row r="66" spans="2:15" ht="23.85" customHeight="1" x14ac:dyDescent="0.15">
      <c r="B66" s="48" t="str">
        <f t="shared" si="1"/>
        <v/>
      </c>
      <c r="C66" s="95"/>
      <c r="D66" s="95"/>
      <c r="E66" s="96"/>
      <c r="F66" s="104"/>
      <c r="G66" s="108"/>
      <c r="H66" s="104"/>
      <c r="I66" s="49">
        <f t="shared" si="2"/>
        <v>0</v>
      </c>
      <c r="J66" s="116"/>
      <c r="K66" s="102"/>
      <c r="M66" s="78" t="str">
        <f t="shared" si="6"/>
        <v>未入力</v>
      </c>
      <c r="N66" s="78" t="str">
        <f t="shared" si="3"/>
        <v>未入力</v>
      </c>
      <c r="O66" s="78"/>
    </row>
    <row r="67" spans="2:15" ht="23.85" customHeight="1" x14ac:dyDescent="0.15">
      <c r="B67" s="48" t="str">
        <f t="shared" si="1"/>
        <v/>
      </c>
      <c r="C67" s="95"/>
      <c r="D67" s="95"/>
      <c r="E67" s="96"/>
      <c r="F67" s="104"/>
      <c r="G67" s="108"/>
      <c r="H67" s="104"/>
      <c r="I67" s="49">
        <f t="shared" si="2"/>
        <v>0</v>
      </c>
      <c r="J67" s="116"/>
      <c r="K67" s="102"/>
      <c r="M67" s="78" t="str">
        <f t="shared" si="6"/>
        <v>未入力</v>
      </c>
      <c r="N67" s="78" t="str">
        <f t="shared" si="3"/>
        <v>未入力</v>
      </c>
      <c r="O67" s="78"/>
    </row>
    <row r="68" spans="2:15" ht="23.85" customHeight="1" x14ac:dyDescent="0.15">
      <c r="B68" s="48" t="str">
        <f t="shared" si="1"/>
        <v/>
      </c>
      <c r="C68" s="95"/>
      <c r="D68" s="95"/>
      <c r="E68" s="96"/>
      <c r="F68" s="104"/>
      <c r="G68" s="108"/>
      <c r="H68" s="104"/>
      <c r="I68" s="49">
        <f t="shared" si="2"/>
        <v>0</v>
      </c>
      <c r="J68" s="116"/>
      <c r="K68" s="102"/>
      <c r="M68" s="78" t="str">
        <f t="shared" si="6"/>
        <v>未入力</v>
      </c>
      <c r="N68" s="78" t="str">
        <f t="shared" si="3"/>
        <v>未入力</v>
      </c>
      <c r="O68" s="78"/>
    </row>
    <row r="69" spans="2:15" ht="23.85" customHeight="1" x14ac:dyDescent="0.15">
      <c r="B69" s="48" t="str">
        <f t="shared" si="1"/>
        <v/>
      </c>
      <c r="C69" s="95"/>
      <c r="D69" s="95"/>
      <c r="E69" s="96"/>
      <c r="F69" s="104"/>
      <c r="G69" s="108"/>
      <c r="H69" s="104"/>
      <c r="I69" s="49">
        <f t="shared" si="2"/>
        <v>0</v>
      </c>
      <c r="J69" s="116"/>
      <c r="K69" s="102"/>
      <c r="M69" s="78" t="str">
        <f t="shared" ref="M69:M74" si="9">IF(C69&amp;D69&amp;E69="","未入力",IF(COUNTIFS($C$5:$C$74,$C69,$D$5:$D$74,$D69,$E$5:$E$74,$E69)=1,"重複なし", "重複あり"))</f>
        <v>未入力</v>
      </c>
      <c r="N69" s="78" t="str">
        <f t="shared" si="3"/>
        <v>未入力</v>
      </c>
      <c r="O69" s="78"/>
    </row>
    <row r="70" spans="2:15" ht="23.85" customHeight="1" x14ac:dyDescent="0.15">
      <c r="B70" s="48" t="str">
        <f t="shared" si="1"/>
        <v/>
      </c>
      <c r="C70" s="95"/>
      <c r="D70" s="95"/>
      <c r="E70" s="96"/>
      <c r="F70" s="104"/>
      <c r="G70" s="108"/>
      <c r="H70" s="104"/>
      <c r="I70" s="49">
        <f t="shared" si="2"/>
        <v>0</v>
      </c>
      <c r="J70" s="116"/>
      <c r="K70" s="102"/>
      <c r="M70" s="78" t="str">
        <f t="shared" si="9"/>
        <v>未入力</v>
      </c>
      <c r="N70" s="78" t="str">
        <f t="shared" si="3"/>
        <v>未入力</v>
      </c>
      <c r="O70" s="78"/>
    </row>
    <row r="71" spans="2:15" ht="23.85" customHeight="1" x14ac:dyDescent="0.15">
      <c r="B71" s="48" t="str">
        <f t="shared" si="1"/>
        <v/>
      </c>
      <c r="C71" s="95"/>
      <c r="D71" s="95"/>
      <c r="E71" s="96"/>
      <c r="F71" s="104"/>
      <c r="G71" s="108"/>
      <c r="H71" s="104"/>
      <c r="I71" s="49">
        <f t="shared" si="2"/>
        <v>0</v>
      </c>
      <c r="J71" s="116"/>
      <c r="K71" s="102"/>
      <c r="M71" s="78" t="str">
        <f t="shared" si="9"/>
        <v>未入力</v>
      </c>
      <c r="N71" s="78" t="str">
        <f t="shared" si="3"/>
        <v>未入力</v>
      </c>
      <c r="O71" s="78"/>
    </row>
    <row r="72" spans="2:15" ht="23.85" customHeight="1" x14ac:dyDescent="0.15">
      <c r="B72" s="48" t="str">
        <f t="shared" si="1"/>
        <v/>
      </c>
      <c r="C72" s="95"/>
      <c r="D72" s="95"/>
      <c r="E72" s="96"/>
      <c r="F72" s="104"/>
      <c r="G72" s="108"/>
      <c r="H72" s="104"/>
      <c r="I72" s="49">
        <f t="shared" si="2"/>
        <v>0</v>
      </c>
      <c r="J72" s="116"/>
      <c r="K72" s="102"/>
      <c r="M72" s="78" t="str">
        <f t="shared" si="9"/>
        <v>未入力</v>
      </c>
      <c r="N72" s="78" t="str">
        <f t="shared" si="3"/>
        <v>未入力</v>
      </c>
      <c r="O72" s="78"/>
    </row>
    <row r="73" spans="2:15" ht="23.85" customHeight="1" x14ac:dyDescent="0.15">
      <c r="B73" s="48" t="str">
        <f t="shared" si="1"/>
        <v/>
      </c>
      <c r="C73" s="95"/>
      <c r="D73" s="95"/>
      <c r="E73" s="96"/>
      <c r="F73" s="104"/>
      <c r="G73" s="108"/>
      <c r="H73" s="104"/>
      <c r="I73" s="49">
        <f t="shared" si="2"/>
        <v>0</v>
      </c>
      <c r="J73" s="116"/>
      <c r="K73" s="102"/>
      <c r="M73" s="78" t="str">
        <f t="shared" si="9"/>
        <v>未入力</v>
      </c>
      <c r="N73" s="78" t="str">
        <f t="shared" si="3"/>
        <v>未入力</v>
      </c>
      <c r="O73" s="78"/>
    </row>
    <row r="74" spans="2:15" ht="23.85" customHeight="1" x14ac:dyDescent="0.15">
      <c r="B74" s="48" t="str">
        <f t="shared" si="1"/>
        <v/>
      </c>
      <c r="C74" s="97"/>
      <c r="D74" s="97"/>
      <c r="E74" s="98"/>
      <c r="F74" s="104"/>
      <c r="G74" s="109"/>
      <c r="H74" s="110"/>
      <c r="I74" s="49">
        <f t="shared" si="2"/>
        <v>0</v>
      </c>
      <c r="J74" s="116"/>
      <c r="K74" s="103"/>
      <c r="M74" s="78" t="str">
        <f t="shared" si="9"/>
        <v>未入力</v>
      </c>
      <c r="N74" s="78" t="str">
        <f t="shared" si="3"/>
        <v>未入力</v>
      </c>
      <c r="O74" s="78"/>
    </row>
    <row r="75" spans="2:15" ht="24" customHeight="1" x14ac:dyDescent="0.15">
      <c r="B75" s="202" t="s">
        <v>60</v>
      </c>
      <c r="C75" s="202"/>
      <c r="D75" s="202"/>
      <c r="E75" s="202"/>
      <c r="F75" s="202"/>
      <c r="G75" s="202"/>
      <c r="H75" s="161"/>
      <c r="I75" s="52">
        <f>SUM(I5:I74)</f>
        <v>0</v>
      </c>
      <c r="J75" s="41" t="s">
        <v>10</v>
      </c>
      <c r="K75" s="50" t="s">
        <v>10</v>
      </c>
    </row>
    <row r="82" ht="38.25" customHeight="1" x14ac:dyDescent="0.15"/>
  </sheetData>
  <sheetProtection algorithmName="SHA-512" hashValue="SULS4ouE1jjwbZ6IaWxh0y1DhGwFJxXv48FwtbfpPx69BYgq7PubNC4dcX/T0ENJNtKnzngYTmXLJNPy5WeDoA==" saltValue="vgsmAXZLQ7L4QmbzKJkd4Q==" spinCount="100000" sheet="1" formatRows="0" selectLockedCells="1"/>
  <mergeCells count="10">
    <mergeCell ref="N3:O3"/>
    <mergeCell ref="J3:J4"/>
    <mergeCell ref="K3:K4"/>
    <mergeCell ref="B75:H75"/>
    <mergeCell ref="B3:B4"/>
    <mergeCell ref="F3:F4"/>
    <mergeCell ref="G3:G4"/>
    <mergeCell ref="H3:H4"/>
    <mergeCell ref="I3:I4"/>
    <mergeCell ref="C3:E3"/>
  </mergeCells>
  <phoneticPr fontId="1"/>
  <conditionalFormatting sqref="M5:M74">
    <cfRule type="expression" dxfId="4" priority="2">
      <formula>$M5="重複あり"</formula>
    </cfRule>
  </conditionalFormatting>
  <conditionalFormatting sqref="N5:N74">
    <cfRule type="expression" dxfId="3" priority="1">
      <formula>$N5="期間外"</formula>
    </cfRule>
  </conditionalFormatting>
  <dataValidations count="3">
    <dataValidation type="list" allowBlank="1" showInputMessage="1" showErrorMessage="1" sqref="H5:H74" xr:uid="{00000000-0002-0000-0400-000000000000}">
      <formula1>"1,0.8,0.6,0.4,0.2,0"</formula1>
    </dataValidation>
    <dataValidation type="list" allowBlank="1" showInputMessage="1" showErrorMessage="1" sqref="F5:F74" xr:uid="{00000000-0002-0000-0400-000001000000}">
      <formula1>"戸建住宅,業工用"</formula1>
    </dataValidation>
    <dataValidation type="custom" allowBlank="1" showInputMessage="1" showErrorMessage="1" error="「都道府県・市区町村」「字町名」「番地」が重複しています。" prompt="「都道府県・市区町村」「字町名」「番地」が重複しないよう入力してください。" sqref="C5:E74" xr:uid="{FF3D50D9-6E8E-4233-A4F1-1BE96D9D570D}">
      <formula1>COUNTIFS($C$5:$C$74,$C5,$D$5:$D$74,$D5,$E$5:$E$74,$E5)=1</formula1>
    </dataValidation>
  </dataValidations>
  <pageMargins left="0.31496062992125984" right="0.31496062992125984" top="0.35433070866141736" bottom="0.35433070866141736" header="0.31496062992125984" footer="0.31496062992125984"/>
  <pageSetup paperSize="9" scale="76" fitToHeight="0" orientation="landscape" verticalDpi="300" r:id="rId1"/>
  <drawing r:id="rId2"/>
  <extLst>
    <ext xmlns:x14="http://schemas.microsoft.com/office/spreadsheetml/2009/9/main" uri="{CCE6A557-97BC-4b89-ADB6-D9C93CAAB3DF}">
      <x14:dataValidations xmlns:xm="http://schemas.microsoft.com/office/excel/2006/main" count="1">
        <x14:dataValidation type="date" allowBlank="1" showInputMessage="1" showErrorMessage="1" error="「獲得年月」に期間外の年月が入力されています。" promptTitle="（注）例）2020/12の形式で入力ください。" prompt="※例）2020/12と入力すると、自動的に2020/12/1と変換入力されますが、そのままで結構です。_x000a_ _x000a_※和暦での年月のみ表示に設定しています。_x000a_ _x000a_※「K2セル」に表示された期間内の年月を入力してください。" xr:uid="{F5BADABD-456D-4CD1-B7D7-6DDA88866AF3}">
          <x14:formula1>
            <xm:f>EDATE('第１表（２）【解除基準①（利用率）】'!$K$2,-40)-DAY('第１表（２）【解除基準①（利用率）】'!$K$2)+1</xm:f>
          </x14:formula1>
          <x14:formula2>
            <xm:f>EOMONTH(EDATE('第１表（２）【解除基準①（利用率）】'!$K$2,-5),0)</xm:f>
          </x14:formula2>
          <xm:sqref>J5:J74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Q83"/>
  <sheetViews>
    <sheetView showGridLines="0" view="pageBreakPreview" zoomScaleNormal="70" zoomScaleSheetLayoutView="100" workbookViewId="0">
      <selection activeCell="C5" sqref="C5"/>
    </sheetView>
  </sheetViews>
  <sheetFormatPr defaultColWidth="8.875" defaultRowHeight="13.5" x14ac:dyDescent="0.15"/>
  <cols>
    <col min="1" max="1" width="2.125" style="1" customWidth="1"/>
    <col min="2" max="2" width="4.375" style="2" customWidth="1"/>
    <col min="3" max="5" width="19.375" style="1" customWidth="1"/>
    <col min="6" max="6" width="12.875" style="1" customWidth="1"/>
    <col min="7" max="7" width="17.625" style="1" customWidth="1"/>
    <col min="8" max="8" width="8.875" style="1"/>
    <col min="9" max="9" width="16.875" style="1" customWidth="1"/>
    <col min="10" max="10" width="10" style="1" customWidth="1"/>
    <col min="11" max="11" width="16.625" style="1" customWidth="1"/>
    <col min="12" max="12" width="13.125" style="1" customWidth="1"/>
    <col min="13" max="13" width="31.125" style="1" customWidth="1"/>
    <col min="14" max="14" width="4.875" style="1" customWidth="1"/>
    <col min="15" max="15" width="14.875" style="1" bestFit="1" customWidth="1"/>
    <col min="16" max="16" width="14.875" style="1" customWidth="1"/>
    <col min="17" max="17" width="12.875" style="1" bestFit="1" customWidth="1"/>
    <col min="18" max="16384" width="8.875" style="1"/>
  </cols>
  <sheetData>
    <row r="1" spans="1:17" x14ac:dyDescent="0.15">
      <c r="P1" s="1" t="s">
        <v>40</v>
      </c>
    </row>
    <row r="2" spans="1:17" x14ac:dyDescent="0.15">
      <c r="A2" s="1" t="s">
        <v>69</v>
      </c>
      <c r="H2" s="13"/>
      <c r="L2" s="13"/>
      <c r="M2" s="122" t="e">
        <f>'第２表１（１）【解除基準②（新築獲得）】'!$M$6</f>
        <v>#VALUE!</v>
      </c>
      <c r="P2" s="7" t="str">
        <f>IF(COUNTIF($H$5:$H$74,"&lt;1")&gt;0,"要","否")</f>
        <v>否</v>
      </c>
    </row>
    <row r="3" spans="1:17" s="2" customFormat="1" ht="27" customHeight="1" x14ac:dyDescent="0.15">
      <c r="B3" s="211" t="s">
        <v>45</v>
      </c>
      <c r="C3" s="204" t="s">
        <v>46</v>
      </c>
      <c r="D3" s="205"/>
      <c r="E3" s="205"/>
      <c r="F3" s="207" t="s">
        <v>47</v>
      </c>
      <c r="G3" s="207" t="s">
        <v>70</v>
      </c>
      <c r="H3" s="184" t="s">
        <v>7</v>
      </c>
      <c r="I3" s="184" t="s">
        <v>71</v>
      </c>
      <c r="J3" s="184" t="s">
        <v>72</v>
      </c>
      <c r="K3" s="184" t="s">
        <v>73</v>
      </c>
      <c r="L3" s="209" t="s">
        <v>74</v>
      </c>
      <c r="M3" s="207" t="s">
        <v>54</v>
      </c>
      <c r="O3" s="75" t="s">
        <v>55</v>
      </c>
      <c r="P3" s="200" t="s">
        <v>56</v>
      </c>
      <c r="Q3" s="200"/>
    </row>
    <row r="4" spans="1:17" ht="27" customHeight="1" x14ac:dyDescent="0.15">
      <c r="B4" s="208"/>
      <c r="C4" s="46" t="s">
        <v>57</v>
      </c>
      <c r="D4" s="47" t="s">
        <v>58</v>
      </c>
      <c r="E4" s="47" t="s">
        <v>59</v>
      </c>
      <c r="F4" s="208"/>
      <c r="G4" s="208"/>
      <c r="H4" s="201"/>
      <c r="I4" s="201"/>
      <c r="J4" s="201"/>
      <c r="K4" s="201"/>
      <c r="L4" s="210"/>
      <c r="M4" s="208"/>
      <c r="O4" s="76" t="str">
        <f>IF(COUNTIF($P$64:$P$78,"重複あり")&gt;0,"集計_重複行あり","集計_重複行なし")</f>
        <v>集計_重複行なし</v>
      </c>
      <c r="P4" s="77" t="e">
        <f>EDATE('第１表（２）【解除基準①（利用率）】'!$K$2,-40)
-DAY('第１表（２）【解除基準①（利用率）】'!$K$2)+1</f>
        <v>#VALUE!</v>
      </c>
      <c r="Q4" s="77" t="e">
        <f>EOMONTH(EDATE('第１表（２）【解除基準①（利用率）】'!$K$2,-5),0)</f>
        <v>#VALUE!</v>
      </c>
    </row>
    <row r="5" spans="1:17" ht="24" customHeight="1" x14ac:dyDescent="0.15">
      <c r="B5" s="48" t="str">
        <f>IF(C5="","",ROW()-4)</f>
        <v/>
      </c>
      <c r="C5" s="95"/>
      <c r="D5" s="95"/>
      <c r="E5" s="96"/>
      <c r="F5" s="104"/>
      <c r="G5" s="108"/>
      <c r="H5" s="111"/>
      <c r="I5" s="62">
        <f>G5*H5</f>
        <v>0</v>
      </c>
      <c r="J5" s="113"/>
      <c r="K5" s="113"/>
      <c r="L5" s="120"/>
      <c r="M5" s="102"/>
      <c r="O5" s="78" t="str">
        <f t="shared" ref="O5:O36" si="0">IF(C5&amp;D5&amp;E5="","未入力",IF(COUNTIFS($C$5:$C$74,$C5,$D$5:$D$74,$D5,$E$5:$E$74,$E5)=1,"重複なし", "重複あり"))</f>
        <v>未入力</v>
      </c>
      <c r="P5" s="119" t="str">
        <f>IF($L5="","未入力",IF(AND($P$4&lt;=$L5,$L5&lt;=$Q$4),"期間内","期間外"))</f>
        <v>未入力</v>
      </c>
      <c r="Q5" s="79"/>
    </row>
    <row r="6" spans="1:17" ht="24" customHeight="1" x14ac:dyDescent="0.15">
      <c r="B6" s="48" t="str">
        <f t="shared" ref="B6:B74" si="1">IF(C6="","",ROW()-4)</f>
        <v/>
      </c>
      <c r="C6" s="95"/>
      <c r="D6" s="95"/>
      <c r="E6" s="96"/>
      <c r="F6" s="104"/>
      <c r="G6" s="108"/>
      <c r="H6" s="112"/>
      <c r="I6" s="62">
        <f t="shared" ref="I6:I74" si="2">G6*H6</f>
        <v>0</v>
      </c>
      <c r="J6" s="113"/>
      <c r="K6" s="113"/>
      <c r="L6" s="120"/>
      <c r="M6" s="102"/>
      <c r="O6" s="78" t="str">
        <f t="shared" si="0"/>
        <v>未入力</v>
      </c>
      <c r="P6" s="119" t="str">
        <f t="shared" ref="P6:P74" si="3">IF($L6="","未入力",IF(AND($P$4&lt;=$L6,$L6&lt;=$Q$4),"期間内","期間外"))</f>
        <v>未入力</v>
      </c>
      <c r="Q6" s="78"/>
    </row>
    <row r="7" spans="1:17" ht="24" customHeight="1" x14ac:dyDescent="0.15">
      <c r="B7" s="48" t="str">
        <f t="shared" si="1"/>
        <v/>
      </c>
      <c r="C7" s="95"/>
      <c r="D7" s="95"/>
      <c r="E7" s="96"/>
      <c r="F7" s="104"/>
      <c r="G7" s="108"/>
      <c r="H7" s="112"/>
      <c r="I7" s="62">
        <f t="shared" si="2"/>
        <v>0</v>
      </c>
      <c r="J7" s="113"/>
      <c r="K7" s="113"/>
      <c r="L7" s="120"/>
      <c r="M7" s="102"/>
      <c r="O7" s="78" t="str">
        <f t="shared" si="0"/>
        <v>未入力</v>
      </c>
      <c r="P7" s="119" t="str">
        <f t="shared" si="3"/>
        <v>未入力</v>
      </c>
      <c r="Q7" s="78"/>
    </row>
    <row r="8" spans="1:17" ht="24" customHeight="1" x14ac:dyDescent="0.15">
      <c r="B8" s="48" t="str">
        <f t="shared" si="1"/>
        <v/>
      </c>
      <c r="C8" s="95"/>
      <c r="D8" s="95"/>
      <c r="E8" s="96"/>
      <c r="F8" s="104"/>
      <c r="G8" s="108"/>
      <c r="H8" s="112"/>
      <c r="I8" s="62">
        <f t="shared" si="2"/>
        <v>0</v>
      </c>
      <c r="J8" s="113"/>
      <c r="K8" s="113"/>
      <c r="L8" s="120"/>
      <c r="M8" s="102"/>
      <c r="O8" s="78" t="str">
        <f t="shared" si="0"/>
        <v>未入力</v>
      </c>
      <c r="P8" s="119" t="str">
        <f t="shared" si="3"/>
        <v>未入力</v>
      </c>
      <c r="Q8" s="78"/>
    </row>
    <row r="9" spans="1:17" ht="24" customHeight="1" x14ac:dyDescent="0.15">
      <c r="B9" s="48" t="str">
        <f t="shared" ref="B9:B19" si="4">IF(C9="","",ROW()-4)</f>
        <v/>
      </c>
      <c r="C9" s="95"/>
      <c r="D9" s="95"/>
      <c r="E9" s="96"/>
      <c r="F9" s="104"/>
      <c r="G9" s="108"/>
      <c r="H9" s="112"/>
      <c r="I9" s="62">
        <f t="shared" ref="I9:I19" si="5">G9*H9</f>
        <v>0</v>
      </c>
      <c r="J9" s="113"/>
      <c r="K9" s="113"/>
      <c r="L9" s="120"/>
      <c r="M9" s="102"/>
      <c r="O9" s="78" t="str">
        <f t="shared" si="0"/>
        <v>未入力</v>
      </c>
      <c r="P9" s="119" t="str">
        <f t="shared" si="3"/>
        <v>未入力</v>
      </c>
      <c r="Q9" s="78"/>
    </row>
    <row r="10" spans="1:17" ht="24" customHeight="1" x14ac:dyDescent="0.15">
      <c r="B10" s="48" t="str">
        <f t="shared" si="4"/>
        <v/>
      </c>
      <c r="C10" s="95"/>
      <c r="D10" s="95"/>
      <c r="E10" s="96"/>
      <c r="F10" s="104"/>
      <c r="G10" s="108"/>
      <c r="H10" s="112"/>
      <c r="I10" s="62">
        <f t="shared" si="5"/>
        <v>0</v>
      </c>
      <c r="J10" s="113"/>
      <c r="K10" s="113"/>
      <c r="L10" s="120"/>
      <c r="M10" s="102"/>
      <c r="O10" s="78" t="str">
        <f t="shared" si="0"/>
        <v>未入力</v>
      </c>
      <c r="P10" s="119" t="str">
        <f t="shared" si="3"/>
        <v>未入力</v>
      </c>
      <c r="Q10" s="78"/>
    </row>
    <row r="11" spans="1:17" ht="24" customHeight="1" x14ac:dyDescent="0.15">
      <c r="B11" s="48" t="str">
        <f t="shared" si="4"/>
        <v/>
      </c>
      <c r="C11" s="95"/>
      <c r="D11" s="95"/>
      <c r="E11" s="96"/>
      <c r="F11" s="104"/>
      <c r="G11" s="108"/>
      <c r="H11" s="112"/>
      <c r="I11" s="62">
        <f t="shared" si="5"/>
        <v>0</v>
      </c>
      <c r="J11" s="113"/>
      <c r="K11" s="113"/>
      <c r="L11" s="120"/>
      <c r="M11" s="102"/>
      <c r="O11" s="78" t="str">
        <f t="shared" si="0"/>
        <v>未入力</v>
      </c>
      <c r="P11" s="119" t="str">
        <f t="shared" si="3"/>
        <v>未入力</v>
      </c>
      <c r="Q11" s="78"/>
    </row>
    <row r="12" spans="1:17" ht="24" customHeight="1" x14ac:dyDescent="0.15">
      <c r="B12" s="48" t="str">
        <f t="shared" si="4"/>
        <v/>
      </c>
      <c r="C12" s="95"/>
      <c r="D12" s="95"/>
      <c r="E12" s="96"/>
      <c r="F12" s="104"/>
      <c r="G12" s="108"/>
      <c r="H12" s="112"/>
      <c r="I12" s="62">
        <f t="shared" si="5"/>
        <v>0</v>
      </c>
      <c r="J12" s="113"/>
      <c r="K12" s="113"/>
      <c r="L12" s="120"/>
      <c r="M12" s="102"/>
      <c r="O12" s="78" t="str">
        <f t="shared" si="0"/>
        <v>未入力</v>
      </c>
      <c r="P12" s="119" t="str">
        <f t="shared" si="3"/>
        <v>未入力</v>
      </c>
      <c r="Q12" s="78"/>
    </row>
    <row r="13" spans="1:17" ht="24" customHeight="1" x14ac:dyDescent="0.15">
      <c r="B13" s="48" t="str">
        <f t="shared" si="4"/>
        <v/>
      </c>
      <c r="C13" s="95"/>
      <c r="D13" s="95"/>
      <c r="E13" s="96"/>
      <c r="F13" s="104"/>
      <c r="G13" s="108"/>
      <c r="H13" s="112"/>
      <c r="I13" s="62">
        <f t="shared" si="5"/>
        <v>0</v>
      </c>
      <c r="J13" s="113"/>
      <c r="K13" s="113"/>
      <c r="L13" s="120"/>
      <c r="M13" s="102"/>
      <c r="O13" s="78" t="str">
        <f t="shared" si="0"/>
        <v>未入力</v>
      </c>
      <c r="P13" s="119" t="str">
        <f t="shared" si="3"/>
        <v>未入力</v>
      </c>
      <c r="Q13" s="78"/>
    </row>
    <row r="14" spans="1:17" ht="24" customHeight="1" x14ac:dyDescent="0.15">
      <c r="B14" s="48" t="str">
        <f t="shared" si="4"/>
        <v/>
      </c>
      <c r="C14" s="95"/>
      <c r="D14" s="95"/>
      <c r="E14" s="96"/>
      <c r="F14" s="104"/>
      <c r="G14" s="108"/>
      <c r="H14" s="112"/>
      <c r="I14" s="62">
        <f t="shared" si="5"/>
        <v>0</v>
      </c>
      <c r="J14" s="113"/>
      <c r="K14" s="113"/>
      <c r="L14" s="120"/>
      <c r="M14" s="102"/>
      <c r="O14" s="78" t="str">
        <f t="shared" si="0"/>
        <v>未入力</v>
      </c>
      <c r="P14" s="119" t="str">
        <f t="shared" si="3"/>
        <v>未入力</v>
      </c>
      <c r="Q14" s="78"/>
    </row>
    <row r="15" spans="1:17" ht="24" customHeight="1" x14ac:dyDescent="0.15">
      <c r="B15" s="48" t="str">
        <f t="shared" si="4"/>
        <v/>
      </c>
      <c r="C15" s="95"/>
      <c r="D15" s="95"/>
      <c r="E15" s="96"/>
      <c r="F15" s="104"/>
      <c r="G15" s="108"/>
      <c r="H15" s="112"/>
      <c r="I15" s="62">
        <f t="shared" si="5"/>
        <v>0</v>
      </c>
      <c r="J15" s="113"/>
      <c r="K15" s="113"/>
      <c r="L15" s="120"/>
      <c r="M15" s="102"/>
      <c r="O15" s="78" t="str">
        <f t="shared" si="0"/>
        <v>未入力</v>
      </c>
      <c r="P15" s="119" t="str">
        <f t="shared" si="3"/>
        <v>未入力</v>
      </c>
      <c r="Q15" s="78"/>
    </row>
    <row r="16" spans="1:17" ht="24" customHeight="1" x14ac:dyDescent="0.15">
      <c r="B16" s="48" t="str">
        <f t="shared" si="4"/>
        <v/>
      </c>
      <c r="C16" s="95"/>
      <c r="D16" s="95"/>
      <c r="E16" s="96"/>
      <c r="F16" s="104"/>
      <c r="G16" s="108"/>
      <c r="H16" s="112"/>
      <c r="I16" s="62">
        <f t="shared" si="5"/>
        <v>0</v>
      </c>
      <c r="J16" s="113"/>
      <c r="K16" s="113"/>
      <c r="L16" s="120"/>
      <c r="M16" s="102"/>
      <c r="O16" s="78" t="str">
        <f t="shared" si="0"/>
        <v>未入力</v>
      </c>
      <c r="P16" s="119" t="str">
        <f t="shared" si="3"/>
        <v>未入力</v>
      </c>
      <c r="Q16" s="78"/>
    </row>
    <row r="17" spans="2:17" ht="24" customHeight="1" x14ac:dyDescent="0.15">
      <c r="B17" s="48" t="str">
        <f t="shared" si="4"/>
        <v/>
      </c>
      <c r="C17" s="95"/>
      <c r="D17" s="95"/>
      <c r="E17" s="96"/>
      <c r="F17" s="104"/>
      <c r="G17" s="108"/>
      <c r="H17" s="112"/>
      <c r="I17" s="62">
        <f t="shared" si="5"/>
        <v>0</v>
      </c>
      <c r="J17" s="113"/>
      <c r="K17" s="113"/>
      <c r="L17" s="120"/>
      <c r="M17" s="102"/>
      <c r="O17" s="78" t="str">
        <f t="shared" si="0"/>
        <v>未入力</v>
      </c>
      <c r="P17" s="119" t="str">
        <f t="shared" si="3"/>
        <v>未入力</v>
      </c>
      <c r="Q17" s="78"/>
    </row>
    <row r="18" spans="2:17" ht="24" customHeight="1" x14ac:dyDescent="0.15">
      <c r="B18" s="48" t="str">
        <f t="shared" si="4"/>
        <v/>
      </c>
      <c r="C18" s="95"/>
      <c r="D18" s="95"/>
      <c r="E18" s="96"/>
      <c r="F18" s="104"/>
      <c r="G18" s="108"/>
      <c r="H18" s="112"/>
      <c r="I18" s="62">
        <f t="shared" si="5"/>
        <v>0</v>
      </c>
      <c r="J18" s="113"/>
      <c r="K18" s="113"/>
      <c r="L18" s="120"/>
      <c r="M18" s="102"/>
      <c r="O18" s="78" t="str">
        <f t="shared" si="0"/>
        <v>未入力</v>
      </c>
      <c r="P18" s="119" t="str">
        <f t="shared" si="3"/>
        <v>未入力</v>
      </c>
      <c r="Q18" s="78"/>
    </row>
    <row r="19" spans="2:17" ht="24" customHeight="1" x14ac:dyDescent="0.15">
      <c r="B19" s="48" t="str">
        <f t="shared" si="4"/>
        <v/>
      </c>
      <c r="C19" s="95"/>
      <c r="D19" s="95"/>
      <c r="E19" s="96"/>
      <c r="F19" s="104"/>
      <c r="G19" s="108"/>
      <c r="H19" s="112"/>
      <c r="I19" s="62">
        <f t="shared" si="5"/>
        <v>0</v>
      </c>
      <c r="J19" s="113"/>
      <c r="K19" s="113"/>
      <c r="L19" s="120"/>
      <c r="M19" s="102"/>
      <c r="O19" s="78" t="str">
        <f t="shared" si="0"/>
        <v>未入力</v>
      </c>
      <c r="P19" s="119" t="str">
        <f t="shared" si="3"/>
        <v>未入力</v>
      </c>
      <c r="Q19" s="78"/>
    </row>
    <row r="20" spans="2:17" ht="24" customHeight="1" x14ac:dyDescent="0.15">
      <c r="B20" s="48" t="str">
        <f t="shared" ref="B20:B63" si="6">IF(C20="","",ROW()-4)</f>
        <v/>
      </c>
      <c r="C20" s="95"/>
      <c r="D20" s="95"/>
      <c r="E20" s="96"/>
      <c r="F20" s="104"/>
      <c r="G20" s="108"/>
      <c r="H20" s="112"/>
      <c r="I20" s="62">
        <f t="shared" ref="I20:I63" si="7">G20*H20</f>
        <v>0</v>
      </c>
      <c r="J20" s="113"/>
      <c r="K20" s="113"/>
      <c r="L20" s="120"/>
      <c r="M20" s="102"/>
      <c r="O20" s="78" t="str">
        <f t="shared" si="0"/>
        <v>未入力</v>
      </c>
      <c r="P20" s="119" t="str">
        <f t="shared" si="3"/>
        <v>未入力</v>
      </c>
      <c r="Q20" s="78"/>
    </row>
    <row r="21" spans="2:17" ht="24" customHeight="1" x14ac:dyDescent="0.15">
      <c r="B21" s="48" t="str">
        <f t="shared" si="6"/>
        <v/>
      </c>
      <c r="C21" s="95"/>
      <c r="D21" s="95"/>
      <c r="E21" s="96"/>
      <c r="F21" s="104"/>
      <c r="G21" s="108"/>
      <c r="H21" s="112"/>
      <c r="I21" s="62">
        <f t="shared" si="7"/>
        <v>0</v>
      </c>
      <c r="J21" s="113"/>
      <c r="K21" s="113"/>
      <c r="L21" s="120"/>
      <c r="M21" s="102"/>
      <c r="O21" s="78" t="str">
        <f t="shared" si="0"/>
        <v>未入力</v>
      </c>
      <c r="P21" s="119" t="str">
        <f t="shared" si="3"/>
        <v>未入力</v>
      </c>
      <c r="Q21" s="78"/>
    </row>
    <row r="22" spans="2:17" ht="24" customHeight="1" x14ac:dyDescent="0.15">
      <c r="B22" s="48" t="str">
        <f t="shared" si="6"/>
        <v/>
      </c>
      <c r="C22" s="95"/>
      <c r="D22" s="95"/>
      <c r="E22" s="96"/>
      <c r="F22" s="104"/>
      <c r="G22" s="108"/>
      <c r="H22" s="112"/>
      <c r="I22" s="62">
        <f t="shared" si="7"/>
        <v>0</v>
      </c>
      <c r="J22" s="113"/>
      <c r="K22" s="113"/>
      <c r="L22" s="120"/>
      <c r="M22" s="102"/>
      <c r="O22" s="78" t="str">
        <f t="shared" si="0"/>
        <v>未入力</v>
      </c>
      <c r="P22" s="119" t="str">
        <f t="shared" si="3"/>
        <v>未入力</v>
      </c>
      <c r="Q22" s="78"/>
    </row>
    <row r="23" spans="2:17" ht="24" customHeight="1" x14ac:dyDescent="0.15">
      <c r="B23" s="48" t="str">
        <f t="shared" si="6"/>
        <v/>
      </c>
      <c r="C23" s="95"/>
      <c r="D23" s="95"/>
      <c r="E23" s="96"/>
      <c r="F23" s="104"/>
      <c r="G23" s="108"/>
      <c r="H23" s="112"/>
      <c r="I23" s="62">
        <f t="shared" si="7"/>
        <v>0</v>
      </c>
      <c r="J23" s="113"/>
      <c r="K23" s="113"/>
      <c r="L23" s="120"/>
      <c r="M23" s="102"/>
      <c r="O23" s="78" t="str">
        <f t="shared" si="0"/>
        <v>未入力</v>
      </c>
      <c r="P23" s="119" t="str">
        <f t="shared" si="3"/>
        <v>未入力</v>
      </c>
      <c r="Q23" s="78"/>
    </row>
    <row r="24" spans="2:17" ht="24" customHeight="1" x14ac:dyDescent="0.15">
      <c r="B24" s="48" t="str">
        <f t="shared" si="6"/>
        <v/>
      </c>
      <c r="C24" s="95"/>
      <c r="D24" s="95"/>
      <c r="E24" s="96"/>
      <c r="F24" s="104"/>
      <c r="G24" s="108"/>
      <c r="H24" s="112"/>
      <c r="I24" s="62">
        <f t="shared" si="7"/>
        <v>0</v>
      </c>
      <c r="J24" s="113"/>
      <c r="K24" s="113"/>
      <c r="L24" s="120"/>
      <c r="M24" s="102"/>
      <c r="O24" s="78" t="str">
        <f t="shared" si="0"/>
        <v>未入力</v>
      </c>
      <c r="P24" s="119" t="str">
        <f t="shared" si="3"/>
        <v>未入力</v>
      </c>
      <c r="Q24" s="78"/>
    </row>
    <row r="25" spans="2:17" ht="24" customHeight="1" x14ac:dyDescent="0.15">
      <c r="B25" s="48" t="str">
        <f t="shared" si="6"/>
        <v/>
      </c>
      <c r="C25" s="95"/>
      <c r="D25" s="95"/>
      <c r="E25" s="96"/>
      <c r="F25" s="104"/>
      <c r="G25" s="108"/>
      <c r="H25" s="112"/>
      <c r="I25" s="62">
        <f t="shared" si="7"/>
        <v>0</v>
      </c>
      <c r="J25" s="113"/>
      <c r="K25" s="113"/>
      <c r="L25" s="120"/>
      <c r="M25" s="102"/>
      <c r="O25" s="78" t="str">
        <f t="shared" si="0"/>
        <v>未入力</v>
      </c>
      <c r="P25" s="119" t="str">
        <f t="shared" si="3"/>
        <v>未入力</v>
      </c>
      <c r="Q25" s="78"/>
    </row>
    <row r="26" spans="2:17" ht="24" customHeight="1" x14ac:dyDescent="0.15">
      <c r="B26" s="48" t="str">
        <f t="shared" si="6"/>
        <v/>
      </c>
      <c r="C26" s="95"/>
      <c r="D26" s="95"/>
      <c r="E26" s="96"/>
      <c r="F26" s="104"/>
      <c r="G26" s="108"/>
      <c r="H26" s="112"/>
      <c r="I26" s="62">
        <f t="shared" si="7"/>
        <v>0</v>
      </c>
      <c r="J26" s="113"/>
      <c r="K26" s="113"/>
      <c r="L26" s="120"/>
      <c r="M26" s="102"/>
      <c r="O26" s="78" t="str">
        <f t="shared" si="0"/>
        <v>未入力</v>
      </c>
      <c r="P26" s="119" t="str">
        <f t="shared" si="3"/>
        <v>未入力</v>
      </c>
      <c r="Q26" s="78"/>
    </row>
    <row r="27" spans="2:17" ht="24" customHeight="1" x14ac:dyDescent="0.15">
      <c r="B27" s="48" t="str">
        <f t="shared" si="6"/>
        <v/>
      </c>
      <c r="C27" s="95"/>
      <c r="D27" s="95"/>
      <c r="E27" s="96"/>
      <c r="F27" s="104"/>
      <c r="G27" s="108"/>
      <c r="H27" s="112"/>
      <c r="I27" s="62">
        <f t="shared" si="7"/>
        <v>0</v>
      </c>
      <c r="J27" s="113"/>
      <c r="K27" s="113"/>
      <c r="L27" s="120"/>
      <c r="M27" s="102"/>
      <c r="O27" s="78" t="str">
        <f t="shared" si="0"/>
        <v>未入力</v>
      </c>
      <c r="P27" s="119" t="str">
        <f t="shared" si="3"/>
        <v>未入力</v>
      </c>
      <c r="Q27" s="78"/>
    </row>
    <row r="28" spans="2:17" ht="24" customHeight="1" x14ac:dyDescent="0.15">
      <c r="B28" s="48" t="str">
        <f t="shared" si="6"/>
        <v/>
      </c>
      <c r="C28" s="95"/>
      <c r="D28" s="95"/>
      <c r="E28" s="96"/>
      <c r="F28" s="104"/>
      <c r="G28" s="108"/>
      <c r="H28" s="112"/>
      <c r="I28" s="62">
        <f t="shared" si="7"/>
        <v>0</v>
      </c>
      <c r="J28" s="113"/>
      <c r="K28" s="113"/>
      <c r="L28" s="120"/>
      <c r="M28" s="102"/>
      <c r="O28" s="78" t="str">
        <f t="shared" si="0"/>
        <v>未入力</v>
      </c>
      <c r="P28" s="119" t="str">
        <f t="shared" si="3"/>
        <v>未入力</v>
      </c>
      <c r="Q28" s="78"/>
    </row>
    <row r="29" spans="2:17" ht="24" customHeight="1" x14ac:dyDescent="0.15">
      <c r="B29" s="48" t="str">
        <f t="shared" si="6"/>
        <v/>
      </c>
      <c r="C29" s="95"/>
      <c r="D29" s="95"/>
      <c r="E29" s="96"/>
      <c r="F29" s="104"/>
      <c r="G29" s="108"/>
      <c r="H29" s="112"/>
      <c r="I29" s="62">
        <f t="shared" si="7"/>
        <v>0</v>
      </c>
      <c r="J29" s="113"/>
      <c r="K29" s="113"/>
      <c r="L29" s="120"/>
      <c r="M29" s="102"/>
      <c r="O29" s="78" t="str">
        <f t="shared" si="0"/>
        <v>未入力</v>
      </c>
      <c r="P29" s="119" t="str">
        <f t="shared" si="3"/>
        <v>未入力</v>
      </c>
      <c r="Q29" s="78"/>
    </row>
    <row r="30" spans="2:17" ht="24" customHeight="1" x14ac:dyDescent="0.15">
      <c r="B30" s="48" t="str">
        <f t="shared" si="6"/>
        <v/>
      </c>
      <c r="C30" s="95"/>
      <c r="D30" s="95"/>
      <c r="E30" s="96"/>
      <c r="F30" s="104"/>
      <c r="G30" s="108"/>
      <c r="H30" s="112"/>
      <c r="I30" s="62">
        <f t="shared" si="7"/>
        <v>0</v>
      </c>
      <c r="J30" s="113"/>
      <c r="K30" s="113"/>
      <c r="L30" s="120"/>
      <c r="M30" s="102"/>
      <c r="O30" s="78" t="str">
        <f t="shared" si="0"/>
        <v>未入力</v>
      </c>
      <c r="P30" s="119" t="str">
        <f t="shared" si="3"/>
        <v>未入力</v>
      </c>
      <c r="Q30" s="78"/>
    </row>
    <row r="31" spans="2:17" ht="24" customHeight="1" x14ac:dyDescent="0.15">
      <c r="B31" s="48" t="str">
        <f t="shared" si="6"/>
        <v/>
      </c>
      <c r="C31" s="95"/>
      <c r="D31" s="95"/>
      <c r="E31" s="96"/>
      <c r="F31" s="104"/>
      <c r="G31" s="108"/>
      <c r="H31" s="112"/>
      <c r="I31" s="62">
        <f t="shared" si="7"/>
        <v>0</v>
      </c>
      <c r="J31" s="113"/>
      <c r="K31" s="113"/>
      <c r="L31" s="120"/>
      <c r="M31" s="102"/>
      <c r="O31" s="78" t="str">
        <f t="shared" si="0"/>
        <v>未入力</v>
      </c>
      <c r="P31" s="119" t="str">
        <f t="shared" si="3"/>
        <v>未入力</v>
      </c>
      <c r="Q31" s="78"/>
    </row>
    <row r="32" spans="2:17" ht="24" customHeight="1" x14ac:dyDescent="0.15">
      <c r="B32" s="48" t="str">
        <f t="shared" si="6"/>
        <v/>
      </c>
      <c r="C32" s="95"/>
      <c r="D32" s="95"/>
      <c r="E32" s="96"/>
      <c r="F32" s="104"/>
      <c r="G32" s="108"/>
      <c r="H32" s="112"/>
      <c r="I32" s="62">
        <f t="shared" si="7"/>
        <v>0</v>
      </c>
      <c r="J32" s="113"/>
      <c r="K32" s="113"/>
      <c r="L32" s="120"/>
      <c r="M32" s="102"/>
      <c r="O32" s="78" t="str">
        <f t="shared" si="0"/>
        <v>未入力</v>
      </c>
      <c r="P32" s="119" t="str">
        <f t="shared" si="3"/>
        <v>未入力</v>
      </c>
      <c r="Q32" s="78"/>
    </row>
    <row r="33" spans="2:17" ht="24" customHeight="1" x14ac:dyDescent="0.15">
      <c r="B33" s="48" t="str">
        <f t="shared" si="6"/>
        <v/>
      </c>
      <c r="C33" s="95"/>
      <c r="D33" s="95"/>
      <c r="E33" s="96"/>
      <c r="F33" s="104"/>
      <c r="G33" s="108"/>
      <c r="H33" s="112"/>
      <c r="I33" s="62">
        <f t="shared" si="7"/>
        <v>0</v>
      </c>
      <c r="J33" s="113"/>
      <c r="K33" s="113"/>
      <c r="L33" s="120"/>
      <c r="M33" s="102"/>
      <c r="O33" s="78" t="str">
        <f t="shared" si="0"/>
        <v>未入力</v>
      </c>
      <c r="P33" s="119" t="str">
        <f t="shared" si="3"/>
        <v>未入力</v>
      </c>
      <c r="Q33" s="78"/>
    </row>
    <row r="34" spans="2:17" ht="24" customHeight="1" x14ac:dyDescent="0.15">
      <c r="B34" s="48" t="str">
        <f t="shared" si="6"/>
        <v/>
      </c>
      <c r="C34" s="95"/>
      <c r="D34" s="95"/>
      <c r="E34" s="96"/>
      <c r="F34" s="104"/>
      <c r="G34" s="108"/>
      <c r="H34" s="112"/>
      <c r="I34" s="62">
        <f t="shared" si="7"/>
        <v>0</v>
      </c>
      <c r="J34" s="113"/>
      <c r="K34" s="113"/>
      <c r="L34" s="120"/>
      <c r="M34" s="102"/>
      <c r="O34" s="78" t="str">
        <f t="shared" si="0"/>
        <v>未入力</v>
      </c>
      <c r="P34" s="119" t="str">
        <f t="shared" si="3"/>
        <v>未入力</v>
      </c>
      <c r="Q34" s="78"/>
    </row>
    <row r="35" spans="2:17" ht="24" customHeight="1" x14ac:dyDescent="0.15">
      <c r="B35" s="48" t="str">
        <f t="shared" si="6"/>
        <v/>
      </c>
      <c r="C35" s="95"/>
      <c r="D35" s="95"/>
      <c r="E35" s="96"/>
      <c r="F35" s="104"/>
      <c r="G35" s="108"/>
      <c r="H35" s="112"/>
      <c r="I35" s="62">
        <f t="shared" si="7"/>
        <v>0</v>
      </c>
      <c r="J35" s="113"/>
      <c r="K35" s="113"/>
      <c r="L35" s="120"/>
      <c r="M35" s="102"/>
      <c r="O35" s="78" t="str">
        <f t="shared" si="0"/>
        <v>未入力</v>
      </c>
      <c r="P35" s="119" t="str">
        <f t="shared" si="3"/>
        <v>未入力</v>
      </c>
      <c r="Q35" s="78"/>
    </row>
    <row r="36" spans="2:17" ht="24" customHeight="1" x14ac:dyDescent="0.15">
      <c r="B36" s="48" t="str">
        <f t="shared" si="6"/>
        <v/>
      </c>
      <c r="C36" s="95"/>
      <c r="D36" s="95"/>
      <c r="E36" s="96"/>
      <c r="F36" s="104"/>
      <c r="G36" s="108"/>
      <c r="H36" s="112"/>
      <c r="I36" s="62">
        <f t="shared" si="7"/>
        <v>0</v>
      </c>
      <c r="J36" s="113"/>
      <c r="K36" s="113"/>
      <c r="L36" s="120"/>
      <c r="M36" s="102"/>
      <c r="O36" s="78" t="str">
        <f t="shared" si="0"/>
        <v>未入力</v>
      </c>
      <c r="P36" s="119" t="str">
        <f t="shared" si="3"/>
        <v>未入力</v>
      </c>
      <c r="Q36" s="78"/>
    </row>
    <row r="37" spans="2:17" ht="24" customHeight="1" x14ac:dyDescent="0.15">
      <c r="B37" s="48" t="str">
        <f t="shared" si="6"/>
        <v/>
      </c>
      <c r="C37" s="95"/>
      <c r="D37" s="95"/>
      <c r="E37" s="96"/>
      <c r="F37" s="104"/>
      <c r="G37" s="108"/>
      <c r="H37" s="112"/>
      <c r="I37" s="62">
        <f t="shared" si="7"/>
        <v>0</v>
      </c>
      <c r="J37" s="113"/>
      <c r="K37" s="113"/>
      <c r="L37" s="120"/>
      <c r="M37" s="102"/>
      <c r="O37" s="78" t="str">
        <f t="shared" ref="O37:O68" si="8">IF(C37&amp;D37&amp;E37="","未入力",IF(COUNTIFS($C$5:$C$74,$C37,$D$5:$D$74,$D37,$E$5:$E$74,$E37)=1,"重複なし", "重複あり"))</f>
        <v>未入力</v>
      </c>
      <c r="P37" s="119" t="str">
        <f t="shared" si="3"/>
        <v>未入力</v>
      </c>
      <c r="Q37" s="78"/>
    </row>
    <row r="38" spans="2:17" ht="24" customHeight="1" x14ac:dyDescent="0.15">
      <c r="B38" s="48" t="str">
        <f t="shared" si="6"/>
        <v/>
      </c>
      <c r="C38" s="95"/>
      <c r="D38" s="95"/>
      <c r="E38" s="96"/>
      <c r="F38" s="104"/>
      <c r="G38" s="108"/>
      <c r="H38" s="112"/>
      <c r="I38" s="62">
        <f t="shared" si="7"/>
        <v>0</v>
      </c>
      <c r="J38" s="113"/>
      <c r="K38" s="113"/>
      <c r="L38" s="120"/>
      <c r="M38" s="102"/>
      <c r="O38" s="78" t="str">
        <f t="shared" si="8"/>
        <v>未入力</v>
      </c>
      <c r="P38" s="119" t="str">
        <f t="shared" si="3"/>
        <v>未入力</v>
      </c>
      <c r="Q38" s="78"/>
    </row>
    <row r="39" spans="2:17" ht="24" customHeight="1" x14ac:dyDescent="0.15">
      <c r="B39" s="48" t="str">
        <f t="shared" si="6"/>
        <v/>
      </c>
      <c r="C39" s="95"/>
      <c r="D39" s="95"/>
      <c r="E39" s="96"/>
      <c r="F39" s="104"/>
      <c r="G39" s="108"/>
      <c r="H39" s="112"/>
      <c r="I39" s="62">
        <f t="shared" si="7"/>
        <v>0</v>
      </c>
      <c r="J39" s="113"/>
      <c r="K39" s="113"/>
      <c r="L39" s="120"/>
      <c r="M39" s="102"/>
      <c r="O39" s="78" t="str">
        <f t="shared" si="8"/>
        <v>未入力</v>
      </c>
      <c r="P39" s="119" t="str">
        <f t="shared" si="3"/>
        <v>未入力</v>
      </c>
      <c r="Q39" s="78"/>
    </row>
    <row r="40" spans="2:17" ht="24" customHeight="1" x14ac:dyDescent="0.15">
      <c r="B40" s="48" t="str">
        <f t="shared" si="6"/>
        <v/>
      </c>
      <c r="C40" s="95"/>
      <c r="D40" s="95"/>
      <c r="E40" s="96"/>
      <c r="F40" s="104"/>
      <c r="G40" s="108"/>
      <c r="H40" s="112"/>
      <c r="I40" s="62">
        <f t="shared" si="7"/>
        <v>0</v>
      </c>
      <c r="J40" s="113"/>
      <c r="K40" s="113"/>
      <c r="L40" s="120"/>
      <c r="M40" s="102"/>
      <c r="O40" s="78" t="str">
        <f t="shared" si="8"/>
        <v>未入力</v>
      </c>
      <c r="P40" s="119" t="str">
        <f t="shared" si="3"/>
        <v>未入力</v>
      </c>
      <c r="Q40" s="78"/>
    </row>
    <row r="41" spans="2:17" ht="24" customHeight="1" x14ac:dyDescent="0.15">
      <c r="B41" s="48" t="str">
        <f t="shared" si="6"/>
        <v/>
      </c>
      <c r="C41" s="95"/>
      <c r="D41" s="95"/>
      <c r="E41" s="96"/>
      <c r="F41" s="104"/>
      <c r="G41" s="108"/>
      <c r="H41" s="112"/>
      <c r="I41" s="62">
        <f t="shared" si="7"/>
        <v>0</v>
      </c>
      <c r="J41" s="113"/>
      <c r="K41" s="113"/>
      <c r="L41" s="120"/>
      <c r="M41" s="102"/>
      <c r="O41" s="78" t="str">
        <f t="shared" si="8"/>
        <v>未入力</v>
      </c>
      <c r="P41" s="119" t="str">
        <f t="shared" si="3"/>
        <v>未入力</v>
      </c>
      <c r="Q41" s="78"/>
    </row>
    <row r="42" spans="2:17" ht="24" customHeight="1" x14ac:dyDescent="0.15">
      <c r="B42" s="48" t="str">
        <f t="shared" si="6"/>
        <v/>
      </c>
      <c r="C42" s="95"/>
      <c r="D42" s="95"/>
      <c r="E42" s="96"/>
      <c r="F42" s="104"/>
      <c r="G42" s="108"/>
      <c r="H42" s="112"/>
      <c r="I42" s="62">
        <f t="shared" si="7"/>
        <v>0</v>
      </c>
      <c r="J42" s="113"/>
      <c r="K42" s="113"/>
      <c r="L42" s="120"/>
      <c r="M42" s="102"/>
      <c r="O42" s="78" t="str">
        <f t="shared" si="8"/>
        <v>未入力</v>
      </c>
      <c r="P42" s="119" t="str">
        <f t="shared" si="3"/>
        <v>未入力</v>
      </c>
      <c r="Q42" s="78"/>
    </row>
    <row r="43" spans="2:17" ht="24" customHeight="1" x14ac:dyDescent="0.15">
      <c r="B43" s="48" t="str">
        <f t="shared" si="6"/>
        <v/>
      </c>
      <c r="C43" s="95"/>
      <c r="D43" s="95"/>
      <c r="E43" s="96"/>
      <c r="F43" s="104"/>
      <c r="G43" s="108"/>
      <c r="H43" s="112"/>
      <c r="I43" s="62">
        <f t="shared" si="7"/>
        <v>0</v>
      </c>
      <c r="J43" s="113"/>
      <c r="K43" s="113"/>
      <c r="L43" s="120"/>
      <c r="M43" s="102"/>
      <c r="O43" s="78" t="str">
        <f t="shared" si="8"/>
        <v>未入力</v>
      </c>
      <c r="P43" s="119" t="str">
        <f t="shared" si="3"/>
        <v>未入力</v>
      </c>
      <c r="Q43" s="78"/>
    </row>
    <row r="44" spans="2:17" ht="24" customHeight="1" x14ac:dyDescent="0.15">
      <c r="B44" s="48" t="str">
        <f t="shared" si="6"/>
        <v/>
      </c>
      <c r="C44" s="95"/>
      <c r="D44" s="95"/>
      <c r="E44" s="96"/>
      <c r="F44" s="104"/>
      <c r="G44" s="108"/>
      <c r="H44" s="112"/>
      <c r="I44" s="62">
        <f t="shared" si="7"/>
        <v>0</v>
      </c>
      <c r="J44" s="113"/>
      <c r="K44" s="113"/>
      <c r="L44" s="120"/>
      <c r="M44" s="102"/>
      <c r="O44" s="78" t="str">
        <f t="shared" si="8"/>
        <v>未入力</v>
      </c>
      <c r="P44" s="119" t="str">
        <f t="shared" si="3"/>
        <v>未入力</v>
      </c>
      <c r="Q44" s="78"/>
    </row>
    <row r="45" spans="2:17" ht="24" customHeight="1" x14ac:dyDescent="0.15">
      <c r="B45" s="48" t="str">
        <f t="shared" si="6"/>
        <v/>
      </c>
      <c r="C45" s="95"/>
      <c r="D45" s="95"/>
      <c r="E45" s="96"/>
      <c r="F45" s="104"/>
      <c r="G45" s="108"/>
      <c r="H45" s="112"/>
      <c r="I45" s="62">
        <f t="shared" si="7"/>
        <v>0</v>
      </c>
      <c r="J45" s="113"/>
      <c r="K45" s="113"/>
      <c r="L45" s="120"/>
      <c r="M45" s="102"/>
      <c r="O45" s="78" t="str">
        <f t="shared" si="8"/>
        <v>未入力</v>
      </c>
      <c r="P45" s="119" t="str">
        <f t="shared" si="3"/>
        <v>未入力</v>
      </c>
      <c r="Q45" s="78"/>
    </row>
    <row r="46" spans="2:17" ht="24" customHeight="1" x14ac:dyDescent="0.15">
      <c r="B46" s="48" t="str">
        <f t="shared" si="6"/>
        <v/>
      </c>
      <c r="C46" s="95"/>
      <c r="D46" s="95"/>
      <c r="E46" s="96"/>
      <c r="F46" s="104"/>
      <c r="G46" s="108"/>
      <c r="H46" s="112"/>
      <c r="I46" s="62">
        <f t="shared" si="7"/>
        <v>0</v>
      </c>
      <c r="J46" s="113"/>
      <c r="K46" s="113"/>
      <c r="L46" s="120"/>
      <c r="M46" s="102"/>
      <c r="O46" s="78" t="str">
        <f t="shared" si="8"/>
        <v>未入力</v>
      </c>
      <c r="P46" s="119" t="str">
        <f t="shared" si="3"/>
        <v>未入力</v>
      </c>
      <c r="Q46" s="78"/>
    </row>
    <row r="47" spans="2:17" ht="24" customHeight="1" x14ac:dyDescent="0.15">
      <c r="B47" s="48" t="str">
        <f t="shared" si="6"/>
        <v/>
      </c>
      <c r="C47" s="95"/>
      <c r="D47" s="95"/>
      <c r="E47" s="96"/>
      <c r="F47" s="104"/>
      <c r="G47" s="108"/>
      <c r="H47" s="112"/>
      <c r="I47" s="62">
        <f t="shared" si="7"/>
        <v>0</v>
      </c>
      <c r="J47" s="113"/>
      <c r="K47" s="113"/>
      <c r="L47" s="120"/>
      <c r="M47" s="102"/>
      <c r="O47" s="78" t="str">
        <f t="shared" si="8"/>
        <v>未入力</v>
      </c>
      <c r="P47" s="119" t="str">
        <f t="shared" si="3"/>
        <v>未入力</v>
      </c>
      <c r="Q47" s="78"/>
    </row>
    <row r="48" spans="2:17" ht="24" customHeight="1" x14ac:dyDescent="0.15">
      <c r="B48" s="48" t="str">
        <f t="shared" si="6"/>
        <v/>
      </c>
      <c r="C48" s="95"/>
      <c r="D48" s="95"/>
      <c r="E48" s="96"/>
      <c r="F48" s="104"/>
      <c r="G48" s="108"/>
      <c r="H48" s="112"/>
      <c r="I48" s="62">
        <f t="shared" si="7"/>
        <v>0</v>
      </c>
      <c r="J48" s="113"/>
      <c r="K48" s="113"/>
      <c r="L48" s="120"/>
      <c r="M48" s="102"/>
      <c r="O48" s="78" t="str">
        <f t="shared" si="8"/>
        <v>未入力</v>
      </c>
      <c r="P48" s="119" t="str">
        <f t="shared" si="3"/>
        <v>未入力</v>
      </c>
      <c r="Q48" s="78"/>
    </row>
    <row r="49" spans="2:17" ht="24" customHeight="1" x14ac:dyDescent="0.15">
      <c r="B49" s="48" t="str">
        <f t="shared" si="6"/>
        <v/>
      </c>
      <c r="C49" s="95"/>
      <c r="D49" s="95"/>
      <c r="E49" s="96"/>
      <c r="F49" s="104"/>
      <c r="G49" s="108"/>
      <c r="H49" s="112"/>
      <c r="I49" s="62">
        <f t="shared" si="7"/>
        <v>0</v>
      </c>
      <c r="J49" s="113"/>
      <c r="K49" s="113"/>
      <c r="L49" s="120"/>
      <c r="M49" s="102"/>
      <c r="O49" s="78" t="str">
        <f t="shared" si="8"/>
        <v>未入力</v>
      </c>
      <c r="P49" s="119" t="str">
        <f t="shared" si="3"/>
        <v>未入力</v>
      </c>
      <c r="Q49" s="78"/>
    </row>
    <row r="50" spans="2:17" ht="24" customHeight="1" x14ac:dyDescent="0.15">
      <c r="B50" s="48" t="str">
        <f t="shared" si="6"/>
        <v/>
      </c>
      <c r="C50" s="95"/>
      <c r="D50" s="95"/>
      <c r="E50" s="96"/>
      <c r="F50" s="104"/>
      <c r="G50" s="108"/>
      <c r="H50" s="112"/>
      <c r="I50" s="62">
        <f t="shared" si="7"/>
        <v>0</v>
      </c>
      <c r="J50" s="113"/>
      <c r="K50" s="113"/>
      <c r="L50" s="120"/>
      <c r="M50" s="102"/>
      <c r="O50" s="78" t="str">
        <f t="shared" si="8"/>
        <v>未入力</v>
      </c>
      <c r="P50" s="119" t="str">
        <f t="shared" si="3"/>
        <v>未入力</v>
      </c>
      <c r="Q50" s="78"/>
    </row>
    <row r="51" spans="2:17" ht="24" customHeight="1" x14ac:dyDescent="0.15">
      <c r="B51" s="48" t="str">
        <f t="shared" si="6"/>
        <v/>
      </c>
      <c r="C51" s="95"/>
      <c r="D51" s="95"/>
      <c r="E51" s="96"/>
      <c r="F51" s="104"/>
      <c r="G51" s="108"/>
      <c r="H51" s="112"/>
      <c r="I51" s="62">
        <f t="shared" si="7"/>
        <v>0</v>
      </c>
      <c r="J51" s="113"/>
      <c r="K51" s="113"/>
      <c r="L51" s="120"/>
      <c r="M51" s="102"/>
      <c r="O51" s="78" t="str">
        <f t="shared" si="8"/>
        <v>未入力</v>
      </c>
      <c r="P51" s="119" t="str">
        <f t="shared" si="3"/>
        <v>未入力</v>
      </c>
      <c r="Q51" s="78"/>
    </row>
    <row r="52" spans="2:17" ht="24" customHeight="1" x14ac:dyDescent="0.15">
      <c r="B52" s="48" t="str">
        <f t="shared" si="6"/>
        <v/>
      </c>
      <c r="C52" s="95"/>
      <c r="D52" s="95"/>
      <c r="E52" s="96"/>
      <c r="F52" s="104"/>
      <c r="G52" s="108"/>
      <c r="H52" s="112"/>
      <c r="I52" s="62">
        <f t="shared" si="7"/>
        <v>0</v>
      </c>
      <c r="J52" s="113"/>
      <c r="K52" s="113"/>
      <c r="L52" s="120"/>
      <c r="M52" s="102"/>
      <c r="O52" s="78" t="str">
        <f t="shared" si="8"/>
        <v>未入力</v>
      </c>
      <c r="P52" s="119" t="str">
        <f t="shared" si="3"/>
        <v>未入力</v>
      </c>
      <c r="Q52" s="78"/>
    </row>
    <row r="53" spans="2:17" ht="24" customHeight="1" x14ac:dyDescent="0.15">
      <c r="B53" s="48" t="str">
        <f t="shared" si="6"/>
        <v/>
      </c>
      <c r="C53" s="95"/>
      <c r="D53" s="95"/>
      <c r="E53" s="96"/>
      <c r="F53" s="104"/>
      <c r="G53" s="108"/>
      <c r="H53" s="112"/>
      <c r="I53" s="62">
        <f t="shared" si="7"/>
        <v>0</v>
      </c>
      <c r="J53" s="113"/>
      <c r="K53" s="113"/>
      <c r="L53" s="120"/>
      <c r="M53" s="102"/>
      <c r="O53" s="78" t="str">
        <f t="shared" si="8"/>
        <v>未入力</v>
      </c>
      <c r="P53" s="119" t="str">
        <f t="shared" si="3"/>
        <v>未入力</v>
      </c>
      <c r="Q53" s="78"/>
    </row>
    <row r="54" spans="2:17" ht="24" customHeight="1" x14ac:dyDescent="0.15">
      <c r="B54" s="48" t="str">
        <f t="shared" si="6"/>
        <v/>
      </c>
      <c r="C54" s="95"/>
      <c r="D54" s="95"/>
      <c r="E54" s="96"/>
      <c r="F54" s="104"/>
      <c r="G54" s="108"/>
      <c r="H54" s="112"/>
      <c r="I54" s="62">
        <f t="shared" si="7"/>
        <v>0</v>
      </c>
      <c r="J54" s="113"/>
      <c r="K54" s="113"/>
      <c r="L54" s="120"/>
      <c r="M54" s="102"/>
      <c r="O54" s="78" t="str">
        <f t="shared" si="8"/>
        <v>未入力</v>
      </c>
      <c r="P54" s="119" t="str">
        <f t="shared" si="3"/>
        <v>未入力</v>
      </c>
      <c r="Q54" s="78"/>
    </row>
    <row r="55" spans="2:17" ht="24" customHeight="1" x14ac:dyDescent="0.15">
      <c r="B55" s="48" t="str">
        <f t="shared" si="6"/>
        <v/>
      </c>
      <c r="C55" s="95"/>
      <c r="D55" s="95"/>
      <c r="E55" s="96"/>
      <c r="F55" s="104"/>
      <c r="G55" s="108"/>
      <c r="H55" s="112"/>
      <c r="I55" s="62">
        <f t="shared" si="7"/>
        <v>0</v>
      </c>
      <c r="J55" s="113"/>
      <c r="K55" s="113"/>
      <c r="L55" s="120"/>
      <c r="M55" s="102"/>
      <c r="O55" s="78" t="str">
        <f t="shared" si="8"/>
        <v>未入力</v>
      </c>
      <c r="P55" s="119" t="str">
        <f t="shared" si="3"/>
        <v>未入力</v>
      </c>
      <c r="Q55" s="78"/>
    </row>
    <row r="56" spans="2:17" ht="24" customHeight="1" x14ac:dyDescent="0.15">
      <c r="B56" s="48" t="str">
        <f t="shared" si="6"/>
        <v/>
      </c>
      <c r="C56" s="95"/>
      <c r="D56" s="95"/>
      <c r="E56" s="96"/>
      <c r="F56" s="104"/>
      <c r="G56" s="108"/>
      <c r="H56" s="112"/>
      <c r="I56" s="62">
        <f t="shared" si="7"/>
        <v>0</v>
      </c>
      <c r="J56" s="113"/>
      <c r="K56" s="113"/>
      <c r="L56" s="120"/>
      <c r="M56" s="102"/>
      <c r="O56" s="78" t="str">
        <f t="shared" si="8"/>
        <v>未入力</v>
      </c>
      <c r="P56" s="119" t="str">
        <f t="shared" si="3"/>
        <v>未入力</v>
      </c>
      <c r="Q56" s="78"/>
    </row>
    <row r="57" spans="2:17" ht="24" customHeight="1" x14ac:dyDescent="0.15">
      <c r="B57" s="48" t="str">
        <f t="shared" si="6"/>
        <v/>
      </c>
      <c r="C57" s="95"/>
      <c r="D57" s="95"/>
      <c r="E57" s="96"/>
      <c r="F57" s="104"/>
      <c r="G57" s="108"/>
      <c r="H57" s="112"/>
      <c r="I57" s="62">
        <f t="shared" si="7"/>
        <v>0</v>
      </c>
      <c r="J57" s="113"/>
      <c r="K57" s="113"/>
      <c r="L57" s="120"/>
      <c r="M57" s="102"/>
      <c r="O57" s="78" t="str">
        <f t="shared" si="8"/>
        <v>未入力</v>
      </c>
      <c r="P57" s="119" t="str">
        <f t="shared" si="3"/>
        <v>未入力</v>
      </c>
      <c r="Q57" s="78"/>
    </row>
    <row r="58" spans="2:17" ht="24" customHeight="1" x14ac:dyDescent="0.15">
      <c r="B58" s="48" t="str">
        <f t="shared" si="6"/>
        <v/>
      </c>
      <c r="C58" s="95"/>
      <c r="D58" s="95"/>
      <c r="E58" s="96"/>
      <c r="F58" s="104"/>
      <c r="G58" s="108"/>
      <c r="H58" s="112"/>
      <c r="I58" s="62">
        <f t="shared" si="7"/>
        <v>0</v>
      </c>
      <c r="J58" s="113"/>
      <c r="K58" s="113"/>
      <c r="L58" s="120"/>
      <c r="M58" s="102"/>
      <c r="O58" s="78" t="str">
        <f t="shared" si="8"/>
        <v>未入力</v>
      </c>
      <c r="P58" s="119" t="str">
        <f t="shared" si="3"/>
        <v>未入力</v>
      </c>
      <c r="Q58" s="78"/>
    </row>
    <row r="59" spans="2:17" ht="24" customHeight="1" x14ac:dyDescent="0.15">
      <c r="B59" s="48" t="str">
        <f t="shared" si="6"/>
        <v/>
      </c>
      <c r="C59" s="95"/>
      <c r="D59" s="95"/>
      <c r="E59" s="96"/>
      <c r="F59" s="104"/>
      <c r="G59" s="108"/>
      <c r="H59" s="112"/>
      <c r="I59" s="62">
        <f t="shared" si="7"/>
        <v>0</v>
      </c>
      <c r="J59" s="113"/>
      <c r="K59" s="113"/>
      <c r="L59" s="120"/>
      <c r="M59" s="102"/>
      <c r="O59" s="78" t="str">
        <f t="shared" si="8"/>
        <v>未入力</v>
      </c>
      <c r="P59" s="119" t="str">
        <f t="shared" si="3"/>
        <v>未入力</v>
      </c>
      <c r="Q59" s="78"/>
    </row>
    <row r="60" spans="2:17" ht="24" customHeight="1" x14ac:dyDescent="0.15">
      <c r="B60" s="48" t="str">
        <f t="shared" si="6"/>
        <v/>
      </c>
      <c r="C60" s="95"/>
      <c r="D60" s="95"/>
      <c r="E60" s="96"/>
      <c r="F60" s="104"/>
      <c r="G60" s="108"/>
      <c r="H60" s="112"/>
      <c r="I60" s="62">
        <f t="shared" si="7"/>
        <v>0</v>
      </c>
      <c r="J60" s="113"/>
      <c r="K60" s="113"/>
      <c r="L60" s="120"/>
      <c r="M60" s="102"/>
      <c r="O60" s="78" t="str">
        <f t="shared" si="8"/>
        <v>未入力</v>
      </c>
      <c r="P60" s="119" t="str">
        <f t="shared" si="3"/>
        <v>未入力</v>
      </c>
      <c r="Q60" s="78"/>
    </row>
    <row r="61" spans="2:17" ht="24" customHeight="1" x14ac:dyDescent="0.15">
      <c r="B61" s="48" t="str">
        <f t="shared" si="6"/>
        <v/>
      </c>
      <c r="C61" s="95"/>
      <c r="D61" s="95"/>
      <c r="E61" s="96"/>
      <c r="F61" s="104"/>
      <c r="G61" s="108"/>
      <c r="H61" s="112"/>
      <c r="I61" s="62">
        <f t="shared" si="7"/>
        <v>0</v>
      </c>
      <c r="J61" s="113"/>
      <c r="K61" s="113"/>
      <c r="L61" s="120"/>
      <c r="M61" s="102"/>
      <c r="O61" s="78" t="str">
        <f t="shared" si="8"/>
        <v>未入力</v>
      </c>
      <c r="P61" s="119" t="str">
        <f t="shared" si="3"/>
        <v>未入力</v>
      </c>
      <c r="Q61" s="78"/>
    </row>
    <row r="62" spans="2:17" ht="24" customHeight="1" x14ac:dyDescent="0.15">
      <c r="B62" s="48" t="str">
        <f t="shared" si="6"/>
        <v/>
      </c>
      <c r="C62" s="95"/>
      <c r="D62" s="95"/>
      <c r="E62" s="96"/>
      <c r="F62" s="104"/>
      <c r="G62" s="108"/>
      <c r="H62" s="112"/>
      <c r="I62" s="62">
        <f t="shared" si="7"/>
        <v>0</v>
      </c>
      <c r="J62" s="113"/>
      <c r="K62" s="113"/>
      <c r="L62" s="120"/>
      <c r="M62" s="102"/>
      <c r="O62" s="78" t="str">
        <f t="shared" si="8"/>
        <v>未入力</v>
      </c>
      <c r="P62" s="119" t="str">
        <f t="shared" si="3"/>
        <v>未入力</v>
      </c>
      <c r="Q62" s="78"/>
    </row>
    <row r="63" spans="2:17" ht="24" customHeight="1" x14ac:dyDescent="0.15">
      <c r="B63" s="48" t="str">
        <f t="shared" si="6"/>
        <v/>
      </c>
      <c r="C63" s="95"/>
      <c r="D63" s="95"/>
      <c r="E63" s="96"/>
      <c r="F63" s="104"/>
      <c r="G63" s="108"/>
      <c r="H63" s="112"/>
      <c r="I63" s="62">
        <f t="shared" si="7"/>
        <v>0</v>
      </c>
      <c r="J63" s="113"/>
      <c r="K63" s="113"/>
      <c r="L63" s="120"/>
      <c r="M63" s="102"/>
      <c r="O63" s="78" t="str">
        <f t="shared" si="8"/>
        <v>未入力</v>
      </c>
      <c r="P63" s="119" t="str">
        <f t="shared" si="3"/>
        <v>未入力</v>
      </c>
      <c r="Q63" s="78"/>
    </row>
    <row r="64" spans="2:17" ht="24" customHeight="1" x14ac:dyDescent="0.15">
      <c r="B64" s="48" t="str">
        <f t="shared" si="1"/>
        <v/>
      </c>
      <c r="C64" s="95"/>
      <c r="D64" s="95"/>
      <c r="E64" s="96"/>
      <c r="F64" s="104"/>
      <c r="G64" s="108"/>
      <c r="H64" s="112"/>
      <c r="I64" s="62">
        <f t="shared" si="2"/>
        <v>0</v>
      </c>
      <c r="J64" s="113"/>
      <c r="K64" s="113"/>
      <c r="L64" s="120"/>
      <c r="M64" s="102"/>
      <c r="O64" s="78" t="str">
        <f t="shared" si="8"/>
        <v>未入力</v>
      </c>
      <c r="P64" s="119" t="str">
        <f t="shared" si="3"/>
        <v>未入力</v>
      </c>
      <c r="Q64" s="78"/>
    </row>
    <row r="65" spans="2:17" ht="24" customHeight="1" x14ac:dyDescent="0.15">
      <c r="B65" s="48" t="str">
        <f t="shared" si="1"/>
        <v/>
      </c>
      <c r="C65" s="95"/>
      <c r="D65" s="95"/>
      <c r="E65" s="96"/>
      <c r="F65" s="104"/>
      <c r="G65" s="108"/>
      <c r="H65" s="112"/>
      <c r="I65" s="62">
        <f t="shared" si="2"/>
        <v>0</v>
      </c>
      <c r="J65" s="113"/>
      <c r="K65" s="113"/>
      <c r="L65" s="120"/>
      <c r="M65" s="102"/>
      <c r="O65" s="78" t="str">
        <f t="shared" si="8"/>
        <v>未入力</v>
      </c>
      <c r="P65" s="119" t="str">
        <f t="shared" si="3"/>
        <v>未入力</v>
      </c>
      <c r="Q65" s="78"/>
    </row>
    <row r="66" spans="2:17" ht="24" customHeight="1" x14ac:dyDescent="0.15">
      <c r="B66" s="48" t="str">
        <f t="shared" si="1"/>
        <v/>
      </c>
      <c r="C66" s="95"/>
      <c r="D66" s="95"/>
      <c r="E66" s="96"/>
      <c r="F66" s="104"/>
      <c r="G66" s="108"/>
      <c r="H66" s="112"/>
      <c r="I66" s="62">
        <f t="shared" si="2"/>
        <v>0</v>
      </c>
      <c r="J66" s="113"/>
      <c r="K66" s="113"/>
      <c r="L66" s="120"/>
      <c r="M66" s="102"/>
      <c r="O66" s="78" t="str">
        <f t="shared" si="8"/>
        <v>未入力</v>
      </c>
      <c r="P66" s="119" t="str">
        <f t="shared" si="3"/>
        <v>未入力</v>
      </c>
      <c r="Q66" s="78"/>
    </row>
    <row r="67" spans="2:17" ht="24" customHeight="1" x14ac:dyDescent="0.15">
      <c r="B67" s="48" t="str">
        <f t="shared" si="1"/>
        <v/>
      </c>
      <c r="C67" s="95"/>
      <c r="D67" s="95"/>
      <c r="E67" s="96"/>
      <c r="F67" s="104"/>
      <c r="G67" s="108"/>
      <c r="H67" s="112"/>
      <c r="I67" s="62">
        <f t="shared" si="2"/>
        <v>0</v>
      </c>
      <c r="J67" s="113"/>
      <c r="K67" s="113"/>
      <c r="L67" s="120"/>
      <c r="M67" s="102"/>
      <c r="O67" s="78" t="str">
        <f t="shared" si="8"/>
        <v>未入力</v>
      </c>
      <c r="P67" s="119" t="str">
        <f t="shared" si="3"/>
        <v>未入力</v>
      </c>
      <c r="Q67" s="78"/>
    </row>
    <row r="68" spans="2:17" ht="24" customHeight="1" x14ac:dyDescent="0.15">
      <c r="B68" s="48" t="str">
        <f t="shared" si="1"/>
        <v/>
      </c>
      <c r="C68" s="95"/>
      <c r="D68" s="95"/>
      <c r="E68" s="96"/>
      <c r="F68" s="104"/>
      <c r="G68" s="108"/>
      <c r="H68" s="112"/>
      <c r="I68" s="62">
        <f t="shared" si="2"/>
        <v>0</v>
      </c>
      <c r="J68" s="113"/>
      <c r="K68" s="113"/>
      <c r="L68" s="120"/>
      <c r="M68" s="102"/>
      <c r="O68" s="78" t="str">
        <f t="shared" si="8"/>
        <v>未入力</v>
      </c>
      <c r="P68" s="119" t="str">
        <f t="shared" si="3"/>
        <v>未入力</v>
      </c>
      <c r="Q68" s="78"/>
    </row>
    <row r="69" spans="2:17" ht="24" customHeight="1" x14ac:dyDescent="0.15">
      <c r="B69" s="48" t="str">
        <f t="shared" si="1"/>
        <v/>
      </c>
      <c r="C69" s="95"/>
      <c r="D69" s="95"/>
      <c r="E69" s="96"/>
      <c r="F69" s="104"/>
      <c r="G69" s="108"/>
      <c r="H69" s="112"/>
      <c r="I69" s="62">
        <f t="shared" si="2"/>
        <v>0</v>
      </c>
      <c r="J69" s="113"/>
      <c r="K69" s="113"/>
      <c r="L69" s="120"/>
      <c r="M69" s="102"/>
      <c r="O69" s="78" t="str">
        <f t="shared" ref="O69:O74" si="9">IF(C69&amp;D69&amp;E69="","未入力",IF(COUNTIFS($C$5:$C$74,$C69,$D$5:$D$74,$D69,$E$5:$E$74,$E69)=1,"重複なし", "重複あり"))</f>
        <v>未入力</v>
      </c>
      <c r="P69" s="119" t="str">
        <f t="shared" si="3"/>
        <v>未入力</v>
      </c>
      <c r="Q69" s="78"/>
    </row>
    <row r="70" spans="2:17" ht="24" customHeight="1" x14ac:dyDescent="0.15">
      <c r="B70" s="48" t="str">
        <f t="shared" si="1"/>
        <v/>
      </c>
      <c r="C70" s="95"/>
      <c r="D70" s="95"/>
      <c r="E70" s="96"/>
      <c r="F70" s="104"/>
      <c r="G70" s="108"/>
      <c r="H70" s="112"/>
      <c r="I70" s="62">
        <f t="shared" si="2"/>
        <v>0</v>
      </c>
      <c r="J70" s="113"/>
      <c r="K70" s="113"/>
      <c r="L70" s="120"/>
      <c r="M70" s="102"/>
      <c r="O70" s="78" t="str">
        <f t="shared" si="9"/>
        <v>未入力</v>
      </c>
      <c r="P70" s="119" t="str">
        <f t="shared" si="3"/>
        <v>未入力</v>
      </c>
      <c r="Q70" s="78"/>
    </row>
    <row r="71" spans="2:17" ht="24" customHeight="1" x14ac:dyDescent="0.15">
      <c r="B71" s="48" t="str">
        <f t="shared" si="1"/>
        <v/>
      </c>
      <c r="C71" s="95"/>
      <c r="D71" s="95"/>
      <c r="E71" s="96"/>
      <c r="F71" s="104"/>
      <c r="G71" s="108"/>
      <c r="H71" s="112"/>
      <c r="I71" s="62">
        <f t="shared" si="2"/>
        <v>0</v>
      </c>
      <c r="J71" s="113"/>
      <c r="K71" s="113"/>
      <c r="L71" s="120"/>
      <c r="M71" s="102"/>
      <c r="O71" s="78" t="str">
        <f t="shared" si="9"/>
        <v>未入力</v>
      </c>
      <c r="P71" s="119" t="str">
        <f t="shared" si="3"/>
        <v>未入力</v>
      </c>
      <c r="Q71" s="78"/>
    </row>
    <row r="72" spans="2:17" ht="24" customHeight="1" x14ac:dyDescent="0.15">
      <c r="B72" s="48" t="str">
        <f t="shared" si="1"/>
        <v/>
      </c>
      <c r="C72" s="95"/>
      <c r="D72" s="95"/>
      <c r="E72" s="96"/>
      <c r="F72" s="104"/>
      <c r="G72" s="108"/>
      <c r="H72" s="112"/>
      <c r="I72" s="62">
        <f t="shared" si="2"/>
        <v>0</v>
      </c>
      <c r="J72" s="113"/>
      <c r="K72" s="113"/>
      <c r="L72" s="120"/>
      <c r="M72" s="102"/>
      <c r="O72" s="78" t="str">
        <f t="shared" si="9"/>
        <v>未入力</v>
      </c>
      <c r="P72" s="119" t="str">
        <f t="shared" si="3"/>
        <v>未入力</v>
      </c>
      <c r="Q72" s="78"/>
    </row>
    <row r="73" spans="2:17" ht="24" customHeight="1" x14ac:dyDescent="0.15">
      <c r="B73" s="48" t="str">
        <f t="shared" si="1"/>
        <v/>
      </c>
      <c r="C73" s="95"/>
      <c r="D73" s="95"/>
      <c r="E73" s="96"/>
      <c r="F73" s="104"/>
      <c r="G73" s="108"/>
      <c r="H73" s="112"/>
      <c r="I73" s="62">
        <f t="shared" si="2"/>
        <v>0</v>
      </c>
      <c r="J73" s="113"/>
      <c r="K73" s="113"/>
      <c r="L73" s="120"/>
      <c r="M73" s="102"/>
      <c r="O73" s="78" t="str">
        <f t="shared" si="9"/>
        <v>未入力</v>
      </c>
      <c r="P73" s="119" t="str">
        <f t="shared" si="3"/>
        <v>未入力</v>
      </c>
      <c r="Q73" s="78"/>
    </row>
    <row r="74" spans="2:17" ht="24" customHeight="1" x14ac:dyDescent="0.15">
      <c r="B74" s="48" t="str">
        <f t="shared" si="1"/>
        <v/>
      </c>
      <c r="C74" s="95"/>
      <c r="D74" s="95"/>
      <c r="E74" s="96"/>
      <c r="F74" s="104"/>
      <c r="G74" s="108"/>
      <c r="H74" s="112"/>
      <c r="I74" s="62">
        <f t="shared" si="2"/>
        <v>0</v>
      </c>
      <c r="J74" s="113"/>
      <c r="K74" s="113"/>
      <c r="L74" s="120"/>
      <c r="M74" s="102"/>
      <c r="O74" s="78" t="str">
        <f t="shared" si="9"/>
        <v>未入力</v>
      </c>
      <c r="P74" s="119" t="str">
        <f t="shared" si="3"/>
        <v>未入力</v>
      </c>
      <c r="Q74" s="78"/>
    </row>
    <row r="75" spans="2:17" ht="24" customHeight="1" x14ac:dyDescent="0.15">
      <c r="B75" s="161" t="s">
        <v>60</v>
      </c>
      <c r="C75" s="174"/>
      <c r="D75" s="174"/>
      <c r="E75" s="174"/>
      <c r="F75" s="174"/>
      <c r="G75" s="174"/>
      <c r="H75" s="174"/>
      <c r="I75" s="52">
        <f>SUM(I5:I74)</f>
        <v>0</v>
      </c>
      <c r="J75" s="64" t="s">
        <v>10</v>
      </c>
      <c r="K75" s="65" t="s">
        <v>10</v>
      </c>
      <c r="L75" s="17" t="s">
        <v>10</v>
      </c>
      <c r="M75" s="50" t="s">
        <v>10</v>
      </c>
    </row>
    <row r="83" ht="69" customHeight="1" x14ac:dyDescent="0.15"/>
  </sheetData>
  <sheetProtection algorithmName="SHA-512" hashValue="3S7KDFwJNJhPeTh5vqyz+zgkQZ16whIJH+dWN7LE3bsZN8CNWkYi1m6UzuNK1OXy5iZ+M5P88jen/7MDxZTF8w==" saltValue="1gFdTkAe6XoitetT02VUZg==" spinCount="100000" sheet="1" formatRows="0" selectLockedCells="1"/>
  <mergeCells count="12">
    <mergeCell ref="P3:Q3"/>
    <mergeCell ref="J3:J4"/>
    <mergeCell ref="K3:K4"/>
    <mergeCell ref="L3:L4"/>
    <mergeCell ref="M3:M4"/>
    <mergeCell ref="I3:I4"/>
    <mergeCell ref="C3:E3"/>
    <mergeCell ref="B75:H75"/>
    <mergeCell ref="B3:B4"/>
    <mergeCell ref="F3:F4"/>
    <mergeCell ref="G3:G4"/>
    <mergeCell ref="H3:H4"/>
  </mergeCells>
  <phoneticPr fontId="1"/>
  <conditionalFormatting sqref="O5:O74">
    <cfRule type="expression" dxfId="2" priority="2">
      <formula>$O5="重複あり"</formula>
    </cfRule>
  </conditionalFormatting>
  <conditionalFormatting sqref="P5:P74">
    <cfRule type="expression" dxfId="1" priority="1">
      <formula>$P5="期間外"</formula>
    </cfRule>
  </conditionalFormatting>
  <dataValidations xWindow="1400" yWindow="226" count="5">
    <dataValidation type="list" allowBlank="1" showInputMessage="1" showErrorMessage="1" sqref="H5:H74" xr:uid="{00000000-0002-0000-0500-000000000000}">
      <formula1>"0,0.2,0.4,0.6,0.8,1"</formula1>
    </dataValidation>
    <dataValidation type="list" allowBlank="1" showInputMessage="1" showErrorMessage="1" sqref="F5:F74" xr:uid="{00000000-0002-0000-0500-000001000000}">
      <formula1>"戸建住宅,業工用"</formula1>
    </dataValidation>
    <dataValidation type="list" allowBlank="1" showInputMessage="1" showErrorMessage="1" sqref="J5:J74" xr:uid="{00000000-0002-0000-0500-000002000000}">
      <formula1>"不明,ＬＰガス,旧簡易ガス,都市ガス,電気"</formula1>
    </dataValidation>
    <dataValidation type="list" allowBlank="1" showInputMessage="1" showErrorMessage="1" sqref="K5:K74" xr:uid="{76B1B50B-7C6A-4470-8661-B3D343C26115}">
      <formula1>"解約時に確認,工事時に確認"</formula1>
    </dataValidation>
    <dataValidation type="custom" allowBlank="1" showInputMessage="1" showErrorMessage="1" error="「都道府県・市区町村」「字町名」「番地」が重複しています。" prompt="「都道府県・市区町村」「字町名」「番地」が重複しないよう入力してください。" sqref="C5:E74" xr:uid="{8E7B0844-12D3-41F9-9524-466C245D44C8}">
      <formula1>COUNTIFS($C$5:$C$74,$C5,$D$5:$D$74,$D5,$E$5:$E$74,$E5)=1</formula1>
    </dataValidation>
  </dataValidations>
  <pageMargins left="0.31496062992125984" right="0.31496062992125984" top="0.74803149606299213" bottom="0.74803149606299213" header="0.31496062992125984" footer="0.31496062992125984"/>
  <pageSetup paperSize="9" scale="73" fitToHeight="0" orientation="landscape" verticalDpi="300" r:id="rId1"/>
  <drawing r:id="rId2"/>
  <extLst>
    <ext xmlns:x14="http://schemas.microsoft.com/office/spreadsheetml/2009/9/main" uri="{CCE6A557-97BC-4b89-ADB6-D9C93CAAB3DF}">
      <x14:dataValidations xmlns:xm="http://schemas.microsoft.com/office/excel/2006/main" xWindow="1400" yWindow="226" count="1">
        <x14:dataValidation type="date" allowBlank="1" showInputMessage="1" showErrorMessage="1" error="「離脱年月」に期間外の年月が入力されています。" promptTitle="（注）例）2020/12の形式で入力ください。" prompt="※例）2020/12と入力すると、自動的に2020/12/1と変換入力されますが、そのままで結構です。_x000a_ _x000a_※和暦での年月のみ表示に設定しています。_x000a_ _x000a_※「M2セル」に表示された期間内の年月を入力してください。" xr:uid="{AAB33452-A8E8-4286-9AC3-6390D606E96B}">
          <x14:formula1>
            <xm:f>EDATE('第１表（２）【解除基準①（利用率）】'!$K$2,-40)-DAY('第１表（２）【解除基準①（利用率）】'!$K$2)+1</xm:f>
          </x14:formula1>
          <x14:formula2>
            <xm:f>EOMONTH(EDATE('第１表（２）【解除基準①（利用率）】'!$K$2,-5),0)</xm:f>
          </x14:formula2>
          <xm:sqref>L5:L74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H17"/>
  <sheetViews>
    <sheetView showGridLines="0" view="pageBreakPreview" zoomScaleNormal="100" zoomScaleSheetLayoutView="100" workbookViewId="0">
      <selection activeCell="D2" sqref="D2"/>
    </sheetView>
  </sheetViews>
  <sheetFormatPr defaultColWidth="8.875" defaultRowHeight="13.5" x14ac:dyDescent="0.15"/>
  <cols>
    <col min="1" max="1" width="4.125" style="1" customWidth="1"/>
    <col min="2" max="2" width="52.375" style="1" customWidth="1"/>
    <col min="3" max="3" width="14.875" style="1" customWidth="1"/>
    <col min="4" max="4" width="45.375" style="1" customWidth="1"/>
    <col min="5" max="6" width="8.875" style="1"/>
    <col min="7" max="7" width="9.375" style="1" bestFit="1" customWidth="1"/>
    <col min="8" max="16384" width="8.875" style="1"/>
  </cols>
  <sheetData>
    <row r="1" spans="1:8" x14ac:dyDescent="0.15">
      <c r="A1" s="66"/>
      <c r="B1" s="66"/>
      <c r="C1" s="66"/>
      <c r="D1" s="66"/>
      <c r="E1" s="66"/>
      <c r="G1" s="66" t="s">
        <v>75</v>
      </c>
    </row>
    <row r="2" spans="1:8" x14ac:dyDescent="0.15">
      <c r="A2" s="66" t="s">
        <v>76</v>
      </c>
      <c r="B2" s="66"/>
      <c r="C2" s="66"/>
      <c r="D2" s="122" t="e">
        <f>'第２表１（１）【解除基準②（新築獲得）】'!$M$6</f>
        <v>#VALUE!</v>
      </c>
      <c r="E2" s="66"/>
      <c r="G2" s="217" t="e">
        <f>($C$3+$C$4)/'第１表（２）【解除基準①（利用率）】'!$H$21</f>
        <v>#DIV/0!</v>
      </c>
      <c r="H2" s="217"/>
    </row>
    <row r="3" spans="1:8" x14ac:dyDescent="0.15">
      <c r="A3" s="66"/>
      <c r="B3" s="67" t="s">
        <v>77</v>
      </c>
      <c r="C3" s="213">
        <f>'第２表１（１）【解除基準②（新築獲得）】'!I79+'第２表２（１）【解除基準②（既築獲得）】'!I75</f>
        <v>0</v>
      </c>
      <c r="D3" s="214"/>
      <c r="E3" s="66"/>
    </row>
    <row r="4" spans="1:8" x14ac:dyDescent="0.15">
      <c r="A4" s="66"/>
      <c r="B4" s="67" t="s">
        <v>78</v>
      </c>
      <c r="C4" s="213">
        <f>'第２表１（２）【解除基準②（新築不獲得）】'!I79+'第２表２（２）解除基準②（既築離脱）'!I75</f>
        <v>0</v>
      </c>
      <c r="D4" s="214"/>
      <c r="E4" s="66"/>
    </row>
    <row r="5" spans="1:8" x14ac:dyDescent="0.15">
      <c r="A5" s="66"/>
      <c r="B5" s="67" t="s">
        <v>79</v>
      </c>
      <c r="C5" s="215" t="e">
        <f>'第１表（２）【解除基準①（利用率）】'!E38</f>
        <v>#DIV/0!</v>
      </c>
      <c r="D5" s="216"/>
      <c r="E5" s="66"/>
    </row>
    <row r="6" spans="1:8" x14ac:dyDescent="0.15">
      <c r="A6" s="66"/>
      <c r="B6" s="67" t="s">
        <v>80</v>
      </c>
      <c r="C6" s="69" t="s">
        <v>81</v>
      </c>
      <c r="D6" s="70">
        <f>C3/0.5*1/2</f>
        <v>0</v>
      </c>
      <c r="E6" s="66"/>
    </row>
    <row r="7" spans="1:8" x14ac:dyDescent="0.15">
      <c r="A7" s="66"/>
      <c r="B7" s="67" t="s">
        <v>82</v>
      </c>
      <c r="C7" s="69" t="s">
        <v>83</v>
      </c>
      <c r="D7" s="70" t="e">
        <f>C4/C5</f>
        <v>#DIV/0!</v>
      </c>
      <c r="E7" s="66"/>
    </row>
    <row r="8" spans="1:8" x14ac:dyDescent="0.15">
      <c r="A8" s="66"/>
      <c r="B8" s="67" t="s">
        <v>84</v>
      </c>
      <c r="C8" s="68"/>
      <c r="D8" s="70" t="e">
        <f>IF(D6&gt;D7,"（Ｄ）＞（Ｅ）","（Ｄ）≦（Ｅ）")</f>
        <v>#DIV/0!</v>
      </c>
      <c r="E8" s="66"/>
    </row>
    <row r="9" spans="1:8" x14ac:dyDescent="0.15">
      <c r="A9" s="66"/>
      <c r="B9" s="66"/>
      <c r="C9" s="66"/>
      <c r="D9" s="66"/>
      <c r="E9" s="66"/>
    </row>
    <row r="10" spans="1:8" x14ac:dyDescent="0.15">
      <c r="A10" s="66"/>
      <c r="B10" s="66"/>
      <c r="C10" s="66"/>
      <c r="D10" s="66"/>
      <c r="E10" s="66"/>
    </row>
    <row r="11" spans="1:8" x14ac:dyDescent="0.15">
      <c r="A11" s="66"/>
      <c r="B11" s="66"/>
      <c r="C11" s="66"/>
      <c r="D11" s="66"/>
      <c r="E11" s="66"/>
    </row>
    <row r="12" spans="1:8" x14ac:dyDescent="0.15">
      <c r="A12" s="66"/>
      <c r="B12" s="66"/>
      <c r="C12" s="66"/>
      <c r="D12" s="66"/>
      <c r="E12" s="66"/>
    </row>
    <row r="13" spans="1:8" x14ac:dyDescent="0.15">
      <c r="A13" s="66"/>
      <c r="B13" s="66"/>
      <c r="C13" s="66"/>
      <c r="D13" s="66"/>
      <c r="E13" s="66"/>
    </row>
    <row r="14" spans="1:8" x14ac:dyDescent="0.15">
      <c r="A14" s="66"/>
      <c r="B14" s="66"/>
      <c r="C14" s="66"/>
      <c r="D14" s="66"/>
      <c r="E14" s="66"/>
    </row>
    <row r="15" spans="1:8" x14ac:dyDescent="0.15">
      <c r="A15" s="66"/>
      <c r="B15" s="66"/>
      <c r="C15" s="217"/>
      <c r="D15" s="217"/>
      <c r="E15" s="66"/>
    </row>
    <row r="16" spans="1:8" x14ac:dyDescent="0.15">
      <c r="A16" s="66"/>
      <c r="B16" s="66"/>
      <c r="C16" s="66"/>
      <c r="D16" s="66"/>
      <c r="E16" s="66"/>
    </row>
    <row r="17" spans="1:5" x14ac:dyDescent="0.15">
      <c r="A17" s="66"/>
      <c r="B17" s="66"/>
      <c r="C17" s="66"/>
      <c r="D17" s="66"/>
      <c r="E17" s="66"/>
    </row>
  </sheetData>
  <sheetProtection algorithmName="SHA-512" hashValue="pWTRO3x4N99K4ZPVHWeguPUdNOPH0EQeHqzhc9Rmn33RbKw9jcVY64yhDNw76tLZrk0RELF1ep8UszKPzefIXg==" saltValue="k/6nrV5jhTQCExENNw6CtA==" spinCount="100000" sheet="1" formatRows="0" selectLockedCells="1"/>
  <mergeCells count="5">
    <mergeCell ref="C3:D3"/>
    <mergeCell ref="C4:D4"/>
    <mergeCell ref="C5:D5"/>
    <mergeCell ref="C15:D15"/>
    <mergeCell ref="G2:H2"/>
  </mergeCells>
  <phoneticPr fontId="1"/>
  <pageMargins left="0.7" right="0.7" top="0.75" bottom="0.75" header="0.3" footer="0.3"/>
  <pageSetup paperSize="9" scale="71" orientation="portrait"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Q27"/>
  <sheetViews>
    <sheetView showGridLines="0" view="pageBreakPreview" zoomScaleNormal="70" zoomScaleSheetLayoutView="100" workbookViewId="0">
      <selection activeCell="F7" sqref="F7:G7"/>
    </sheetView>
  </sheetViews>
  <sheetFormatPr defaultColWidth="8.875" defaultRowHeight="13.5" x14ac:dyDescent="0.15"/>
  <cols>
    <col min="1" max="1" width="2.875" style="1" customWidth="1"/>
    <col min="2" max="2" width="16.875" style="1" bestFit="1" customWidth="1"/>
    <col min="3" max="3" width="12.375" style="1" customWidth="1"/>
    <col min="4" max="4" width="10.875" style="1" customWidth="1"/>
    <col min="5" max="5" width="20.125" style="1" customWidth="1"/>
    <col min="6" max="6" width="21.375" style="1" customWidth="1"/>
    <col min="7" max="7" width="16.625" style="1" customWidth="1"/>
    <col min="8" max="8" width="15.625" style="1" customWidth="1"/>
    <col min="9" max="9" width="10.875" style="1" customWidth="1"/>
    <col min="10" max="10" width="18.625" style="1" customWidth="1"/>
    <col min="11" max="11" width="19.875" style="1" customWidth="1"/>
    <col min="12" max="12" width="19.375" style="1" customWidth="1"/>
    <col min="13" max="14" width="10.875" style="1" customWidth="1"/>
    <col min="15" max="15" width="27.875" style="1" bestFit="1" customWidth="1"/>
    <col min="16" max="16" width="20.375" style="1" customWidth="1"/>
    <col min="17" max="17" width="17.625" style="1" customWidth="1"/>
    <col min="18" max="18" width="3.375" style="1" customWidth="1"/>
    <col min="19" max="16384" width="8.875" style="1"/>
  </cols>
  <sheetData>
    <row r="1" spans="1:17" x14ac:dyDescent="0.15">
      <c r="A1" s="1" t="s">
        <v>85</v>
      </c>
    </row>
    <row r="2" spans="1:17" x14ac:dyDescent="0.15">
      <c r="B2" s="188" t="s">
        <v>86</v>
      </c>
      <c r="C2" s="188"/>
      <c r="D2" s="188"/>
      <c r="E2" s="188"/>
      <c r="F2" s="188"/>
      <c r="G2" s="188"/>
      <c r="H2" s="188"/>
      <c r="I2" s="188"/>
      <c r="J2" s="188"/>
      <c r="K2" s="188"/>
      <c r="L2" s="188"/>
      <c r="M2" s="188"/>
      <c r="N2" s="188"/>
      <c r="O2" s="188"/>
      <c r="P2" s="188"/>
      <c r="Q2" s="188"/>
    </row>
    <row r="3" spans="1:17" x14ac:dyDescent="0.15">
      <c r="B3" s="2"/>
      <c r="C3" s="2"/>
      <c r="D3" s="2"/>
      <c r="E3" s="117" t="str">
        <f>IF('第１表（２）【解除基準①（利用率）】'!B3="","",'第１表（２）【解除基準①（利用率）】'!B3)</f>
        <v>近畿経済産業局長</v>
      </c>
      <c r="F3" s="2"/>
      <c r="G3" s="2"/>
      <c r="H3" s="2"/>
      <c r="I3" s="2"/>
      <c r="J3" s="2"/>
      <c r="K3" s="2"/>
      <c r="L3" s="2"/>
      <c r="M3" s="2"/>
      <c r="N3" s="2"/>
      <c r="P3" s="2"/>
      <c r="Q3" s="2"/>
    </row>
    <row r="4" spans="1:17" x14ac:dyDescent="0.15">
      <c r="B4" s="2"/>
      <c r="C4" s="2"/>
      <c r="D4" s="2"/>
      <c r="E4" s="8"/>
      <c r="G4" s="218"/>
      <c r="H4" s="218"/>
      <c r="L4" s="2"/>
      <c r="O4" s="1" t="s">
        <v>3</v>
      </c>
      <c r="P4" s="206" t="str">
        <f>IF('第１表（２）【解除基準①（利用率）】'!$G$4="","",'第１表（２）【解除基準①（利用率）】'!$G$4)</f>
        <v/>
      </c>
      <c r="Q4" s="206"/>
    </row>
    <row r="5" spans="1:17" x14ac:dyDescent="0.15">
      <c r="B5" s="2"/>
      <c r="C5" s="2"/>
      <c r="D5" s="2"/>
      <c r="E5" s="8"/>
      <c r="G5" s="2"/>
      <c r="H5" s="3"/>
      <c r="L5" s="2"/>
      <c r="O5" s="1" t="s">
        <v>4</v>
      </c>
      <c r="P5" s="180" t="str">
        <f>IF('第１表（２）【解除基準①（利用率）】'!$G$5="","",'第１表（２）【解除基準①（利用率）】'!$G$5&amp;"）")</f>
        <v/>
      </c>
      <c r="Q5" s="180"/>
    </row>
    <row r="6" spans="1:17" x14ac:dyDescent="0.15">
      <c r="A6" s="1" t="s">
        <v>87</v>
      </c>
      <c r="G6" s="219" t="str">
        <f>IFERROR(
TEXT(EDATE('第１表（２）【解除基準①（利用率）】'!$K$2,-5),"ggge年m月")&amp;"時点",
"○○年〇月時点")</f>
        <v>○○年〇月時点</v>
      </c>
      <c r="H6" s="219" t="e">
        <f>'第２表１（１）【解除基準②（新築獲得）】'!$M$6</f>
        <v>#VALUE!</v>
      </c>
      <c r="I6" s="6"/>
    </row>
    <row r="7" spans="1:17" ht="25.35" customHeight="1" x14ac:dyDescent="0.15">
      <c r="B7" s="220" t="s">
        <v>88</v>
      </c>
      <c r="C7" s="221"/>
      <c r="D7" s="221"/>
      <c r="E7" s="221"/>
      <c r="F7" s="222"/>
      <c r="G7" s="223"/>
      <c r="H7" s="30" t="s">
        <v>89</v>
      </c>
    </row>
    <row r="8" spans="1:17" ht="25.35" customHeight="1" x14ac:dyDescent="0.15">
      <c r="B8" s="161" t="s">
        <v>90</v>
      </c>
      <c r="C8" s="174"/>
      <c r="D8" s="174"/>
      <c r="E8" s="224"/>
      <c r="F8" s="222"/>
      <c r="G8" s="223"/>
      <c r="H8" s="30" t="s">
        <v>89</v>
      </c>
    </row>
    <row r="10" spans="1:17" x14ac:dyDescent="0.15">
      <c r="A10" s="1" t="s">
        <v>91</v>
      </c>
    </row>
    <row r="11" spans="1:17" ht="6" customHeight="1" x14ac:dyDescent="0.15"/>
    <row r="12" spans="1:17" x14ac:dyDescent="0.15">
      <c r="B12" s="151" t="s">
        <v>45</v>
      </c>
      <c r="C12" s="151" t="e">
        <f>TEXT(EDATE('第１表（２）【解除基準①（利用率）】'!$K$2,-40),"ggge年m月")
&amp;"から"
&amp;TEXT(EDATE('第１表（２）【解除基準①（利用率）】'!$K$2,-29),"ggge年m月")
&amp;"まで"</f>
        <v>#VALUE!</v>
      </c>
      <c r="D12" s="151"/>
      <c r="E12" s="151"/>
      <c r="F12" s="151"/>
      <c r="G12" s="151"/>
      <c r="H12" s="151" t="e">
        <f>TEXT(EDATE('第１表（２）【解除基準①（利用率）】'!$K$2,-28),"ggge年m月")
&amp;"から"
&amp;TEXT(EDATE('第１表（２）【解除基準①（利用率）】'!$K$2,-17),"ggge年m月")
&amp;"まで"</f>
        <v>#VALUE!</v>
      </c>
      <c r="I12" s="151"/>
      <c r="J12" s="151"/>
      <c r="K12" s="151"/>
      <c r="L12" s="151"/>
      <c r="M12" s="151" t="e">
        <f>TEXT(EDATE('第１表（２）【解除基準①（利用率）】'!$K$2,-16),"ggge年m月")
&amp;"から"
&amp;TEXT(EDATE('第１表（２）【解除基準①（利用率）】'!$K$2,-5),"ggge年m月")
&amp;"まで"</f>
        <v>#VALUE!</v>
      </c>
      <c r="N12" s="151"/>
      <c r="O12" s="151"/>
      <c r="P12" s="151"/>
      <c r="Q12" s="151"/>
    </row>
    <row r="13" spans="1:17" ht="48.75" customHeight="1" x14ac:dyDescent="0.15">
      <c r="B13" s="151"/>
      <c r="C13" s="38" t="s">
        <v>92</v>
      </c>
      <c r="D13" s="38" t="s">
        <v>93</v>
      </c>
      <c r="E13" s="38" t="s">
        <v>94</v>
      </c>
      <c r="F13" s="38" t="s">
        <v>95</v>
      </c>
      <c r="G13" s="38" t="s">
        <v>96</v>
      </c>
      <c r="H13" s="38" t="s">
        <v>92</v>
      </c>
      <c r="I13" s="38" t="s">
        <v>93</v>
      </c>
      <c r="J13" s="38" t="s">
        <v>94</v>
      </c>
      <c r="K13" s="38" t="s">
        <v>95</v>
      </c>
      <c r="L13" s="38" t="s">
        <v>96</v>
      </c>
      <c r="M13" s="38" t="s">
        <v>92</v>
      </c>
      <c r="N13" s="38" t="s">
        <v>93</v>
      </c>
      <c r="O13" s="38" t="s">
        <v>94</v>
      </c>
      <c r="P13" s="38" t="s">
        <v>95</v>
      </c>
      <c r="Q13" s="38" t="s">
        <v>96</v>
      </c>
    </row>
    <row r="14" spans="1:17" ht="23.45" customHeight="1" x14ac:dyDescent="0.15">
      <c r="B14" s="132" t="e">
        <f>MONTH(EDATE('第１表（２）【解除基準①（利用率）】'!$K$2,-4))&amp;"月"</f>
        <v>#VALUE!</v>
      </c>
      <c r="C14" s="126"/>
      <c r="D14" s="127"/>
      <c r="E14" s="128"/>
      <c r="F14" s="51">
        <f t="shared" ref="F14:F25" si="0">C14*E14</f>
        <v>0</v>
      </c>
      <c r="G14" s="51">
        <f t="shared" ref="G14:G25" si="1">D14-F14</f>
        <v>0</v>
      </c>
      <c r="H14" s="129"/>
      <c r="I14" s="129"/>
      <c r="J14" s="130"/>
      <c r="K14" s="51">
        <f>H14*J14</f>
        <v>0</v>
      </c>
      <c r="L14" s="51">
        <f>I14-K14</f>
        <v>0</v>
      </c>
      <c r="M14" s="129"/>
      <c r="N14" s="129"/>
      <c r="O14" s="130"/>
      <c r="P14" s="51">
        <f>M14*O14</f>
        <v>0</v>
      </c>
      <c r="Q14" s="51">
        <f>N14-P14</f>
        <v>0</v>
      </c>
    </row>
    <row r="15" spans="1:17" ht="23.85" customHeight="1" x14ac:dyDescent="0.15">
      <c r="B15" s="124" t="e">
        <f>MONTH(EDATE('第１表（２）【解除基準①（利用率）】'!$K$2,-3))&amp;"月"</f>
        <v>#VALUE!</v>
      </c>
      <c r="C15" s="126"/>
      <c r="D15" s="127"/>
      <c r="E15" s="128"/>
      <c r="F15" s="51">
        <f t="shared" si="0"/>
        <v>0</v>
      </c>
      <c r="G15" s="51">
        <f t="shared" si="1"/>
        <v>0</v>
      </c>
      <c r="H15" s="129"/>
      <c r="I15" s="129"/>
      <c r="J15" s="130"/>
      <c r="K15" s="51">
        <f t="shared" ref="K15:K25" si="2">H15*J15</f>
        <v>0</v>
      </c>
      <c r="L15" s="51">
        <f t="shared" ref="L15:L25" si="3">I15-K15</f>
        <v>0</v>
      </c>
      <c r="M15" s="129"/>
      <c r="N15" s="129"/>
      <c r="O15" s="130"/>
      <c r="P15" s="51">
        <f t="shared" ref="P15:P25" si="4">M15*O15</f>
        <v>0</v>
      </c>
      <c r="Q15" s="51">
        <f t="shared" ref="Q15:Q25" si="5">N15-P15</f>
        <v>0</v>
      </c>
    </row>
    <row r="16" spans="1:17" ht="23.85" customHeight="1" x14ac:dyDescent="0.15">
      <c r="B16" s="14" t="e">
        <f>MONTH(EDATE('第１表（２）【解除基準①（利用率）】'!$K$2,-2))&amp;"月"</f>
        <v>#VALUE!</v>
      </c>
      <c r="C16" s="126"/>
      <c r="D16" s="127"/>
      <c r="E16" s="128"/>
      <c r="F16" s="51">
        <f t="shared" si="0"/>
        <v>0</v>
      </c>
      <c r="G16" s="51">
        <f t="shared" si="1"/>
        <v>0</v>
      </c>
      <c r="H16" s="129"/>
      <c r="I16" s="129"/>
      <c r="J16" s="130"/>
      <c r="K16" s="51">
        <f t="shared" si="2"/>
        <v>0</v>
      </c>
      <c r="L16" s="51">
        <f t="shared" si="3"/>
        <v>0</v>
      </c>
      <c r="M16" s="129"/>
      <c r="N16" s="129"/>
      <c r="O16" s="130"/>
      <c r="P16" s="51">
        <f t="shared" si="4"/>
        <v>0</v>
      </c>
      <c r="Q16" s="51">
        <f t="shared" si="5"/>
        <v>0</v>
      </c>
    </row>
    <row r="17" spans="2:17" ht="23.85" customHeight="1" x14ac:dyDescent="0.15">
      <c r="B17" s="123" t="e">
        <f>MONTH(EDATE('第１表（２）【解除基準①（利用率）】'!$K$2,-1))&amp;"月"</f>
        <v>#VALUE!</v>
      </c>
      <c r="C17" s="126"/>
      <c r="D17" s="127"/>
      <c r="E17" s="128"/>
      <c r="F17" s="51">
        <f t="shared" si="0"/>
        <v>0</v>
      </c>
      <c r="G17" s="51">
        <f t="shared" si="1"/>
        <v>0</v>
      </c>
      <c r="H17" s="129"/>
      <c r="I17" s="129"/>
      <c r="J17" s="130"/>
      <c r="K17" s="51">
        <f t="shared" si="2"/>
        <v>0</v>
      </c>
      <c r="L17" s="51">
        <f t="shared" si="3"/>
        <v>0</v>
      </c>
      <c r="M17" s="129"/>
      <c r="N17" s="129"/>
      <c r="O17" s="130"/>
      <c r="P17" s="51">
        <f t="shared" si="4"/>
        <v>0</v>
      </c>
      <c r="Q17" s="51">
        <f t="shared" si="5"/>
        <v>0</v>
      </c>
    </row>
    <row r="18" spans="2:17" ht="23.85" customHeight="1" x14ac:dyDescent="0.15">
      <c r="B18" s="123" t="e">
        <f>MONTH(EDATE('第１表（２）【解除基準①（利用率）】'!$K$2,0))&amp;"月"</f>
        <v>#VALUE!</v>
      </c>
      <c r="C18" s="126"/>
      <c r="D18" s="127"/>
      <c r="E18" s="128"/>
      <c r="F18" s="51">
        <f t="shared" ref="F18" si="6">C18*E18</f>
        <v>0</v>
      </c>
      <c r="G18" s="51">
        <f t="shared" ref="G18" si="7">D18-F18</f>
        <v>0</v>
      </c>
      <c r="H18" s="129"/>
      <c r="I18" s="129"/>
      <c r="J18" s="130"/>
      <c r="K18" s="51">
        <f t="shared" si="2"/>
        <v>0</v>
      </c>
      <c r="L18" s="51">
        <f t="shared" si="3"/>
        <v>0</v>
      </c>
      <c r="M18" s="129"/>
      <c r="N18" s="129"/>
      <c r="O18" s="130"/>
      <c r="P18" s="51">
        <f t="shared" si="4"/>
        <v>0</v>
      </c>
      <c r="Q18" s="51">
        <f t="shared" si="5"/>
        <v>0</v>
      </c>
    </row>
    <row r="19" spans="2:17" ht="23.85" customHeight="1" x14ac:dyDescent="0.15">
      <c r="B19" s="123" t="e">
        <f>MONTH(EDATE('第１表（２）【解除基準①（利用率）】'!$K$2,1))&amp;"月"</f>
        <v>#VALUE!</v>
      </c>
      <c r="C19" s="126"/>
      <c r="D19" s="127"/>
      <c r="E19" s="128"/>
      <c r="F19" s="51">
        <f t="shared" si="0"/>
        <v>0</v>
      </c>
      <c r="G19" s="51">
        <f t="shared" si="1"/>
        <v>0</v>
      </c>
      <c r="H19" s="129"/>
      <c r="I19" s="129"/>
      <c r="J19" s="130"/>
      <c r="K19" s="51">
        <f t="shared" si="2"/>
        <v>0</v>
      </c>
      <c r="L19" s="51">
        <f t="shared" si="3"/>
        <v>0</v>
      </c>
      <c r="M19" s="129"/>
      <c r="N19" s="129"/>
      <c r="O19" s="130"/>
      <c r="P19" s="51">
        <f t="shared" si="4"/>
        <v>0</v>
      </c>
      <c r="Q19" s="51">
        <f t="shared" si="5"/>
        <v>0</v>
      </c>
    </row>
    <row r="20" spans="2:17" ht="23.85" customHeight="1" x14ac:dyDescent="0.15">
      <c r="B20" s="123" t="e">
        <f>MONTH(EDATE('第１表（２）【解除基準①（利用率）】'!$K$2,2))&amp;"月"</f>
        <v>#VALUE!</v>
      </c>
      <c r="C20" s="126"/>
      <c r="D20" s="127"/>
      <c r="E20" s="128"/>
      <c r="F20" s="51">
        <f t="shared" si="0"/>
        <v>0</v>
      </c>
      <c r="G20" s="51">
        <f t="shared" si="1"/>
        <v>0</v>
      </c>
      <c r="H20" s="129"/>
      <c r="I20" s="129"/>
      <c r="J20" s="130"/>
      <c r="K20" s="51">
        <f t="shared" si="2"/>
        <v>0</v>
      </c>
      <c r="L20" s="51">
        <f t="shared" si="3"/>
        <v>0</v>
      </c>
      <c r="M20" s="129"/>
      <c r="N20" s="129"/>
      <c r="O20" s="130"/>
      <c r="P20" s="51">
        <f t="shared" si="4"/>
        <v>0</v>
      </c>
      <c r="Q20" s="51">
        <f t="shared" si="5"/>
        <v>0</v>
      </c>
    </row>
    <row r="21" spans="2:17" ht="23.85" customHeight="1" x14ac:dyDescent="0.15">
      <c r="B21" s="123" t="e">
        <f>MONTH(EDATE('第１表（２）【解除基準①（利用率）】'!$K$2,3))&amp;"月"</f>
        <v>#VALUE!</v>
      </c>
      <c r="C21" s="126"/>
      <c r="D21" s="127"/>
      <c r="E21" s="128"/>
      <c r="F21" s="51">
        <f t="shared" si="0"/>
        <v>0</v>
      </c>
      <c r="G21" s="51">
        <f t="shared" si="1"/>
        <v>0</v>
      </c>
      <c r="H21" s="129"/>
      <c r="I21" s="129"/>
      <c r="J21" s="130"/>
      <c r="K21" s="51">
        <f t="shared" si="2"/>
        <v>0</v>
      </c>
      <c r="L21" s="51">
        <f t="shared" si="3"/>
        <v>0</v>
      </c>
      <c r="M21" s="129"/>
      <c r="N21" s="129"/>
      <c r="O21" s="130"/>
      <c r="P21" s="51">
        <f t="shared" si="4"/>
        <v>0</v>
      </c>
      <c r="Q21" s="51">
        <f t="shared" si="5"/>
        <v>0</v>
      </c>
    </row>
    <row r="22" spans="2:17" ht="23.85" customHeight="1" x14ac:dyDescent="0.15">
      <c r="B22" s="123" t="e">
        <f>MONTH(EDATE('第１表（２）【解除基準①（利用率）】'!$K$2,4))&amp;"月"</f>
        <v>#VALUE!</v>
      </c>
      <c r="C22" s="126"/>
      <c r="D22" s="127"/>
      <c r="E22" s="128"/>
      <c r="F22" s="51">
        <f t="shared" si="0"/>
        <v>0</v>
      </c>
      <c r="G22" s="51">
        <f t="shared" si="1"/>
        <v>0</v>
      </c>
      <c r="H22" s="129"/>
      <c r="I22" s="129"/>
      <c r="J22" s="130"/>
      <c r="K22" s="51">
        <f t="shared" si="2"/>
        <v>0</v>
      </c>
      <c r="L22" s="51">
        <f t="shared" si="3"/>
        <v>0</v>
      </c>
      <c r="M22" s="129"/>
      <c r="N22" s="129"/>
      <c r="O22" s="130"/>
      <c r="P22" s="51">
        <f t="shared" si="4"/>
        <v>0</v>
      </c>
      <c r="Q22" s="51">
        <f t="shared" si="5"/>
        <v>0</v>
      </c>
    </row>
    <row r="23" spans="2:17" ht="23.85" customHeight="1" x14ac:dyDescent="0.15">
      <c r="B23" s="123" t="e">
        <f>MONTH(EDATE('第１表（２）【解除基準①（利用率）】'!$K$2,5))&amp;"月"</f>
        <v>#VALUE!</v>
      </c>
      <c r="C23" s="126"/>
      <c r="D23" s="127"/>
      <c r="E23" s="128"/>
      <c r="F23" s="51">
        <f t="shared" si="0"/>
        <v>0</v>
      </c>
      <c r="G23" s="51">
        <f t="shared" si="1"/>
        <v>0</v>
      </c>
      <c r="H23" s="129"/>
      <c r="I23" s="129"/>
      <c r="J23" s="130"/>
      <c r="K23" s="51">
        <f t="shared" si="2"/>
        <v>0</v>
      </c>
      <c r="L23" s="51">
        <f t="shared" si="3"/>
        <v>0</v>
      </c>
      <c r="M23" s="129"/>
      <c r="N23" s="129"/>
      <c r="O23" s="130"/>
      <c r="P23" s="51">
        <f t="shared" si="4"/>
        <v>0</v>
      </c>
      <c r="Q23" s="51">
        <f t="shared" si="5"/>
        <v>0</v>
      </c>
    </row>
    <row r="24" spans="2:17" ht="23.85" customHeight="1" x14ac:dyDescent="0.15">
      <c r="B24" s="123" t="e">
        <f>MONTH(EDATE('第１表（２）【解除基準①（利用率）】'!$K$2,6))&amp;"月"</f>
        <v>#VALUE!</v>
      </c>
      <c r="C24" s="126"/>
      <c r="D24" s="127"/>
      <c r="E24" s="128"/>
      <c r="F24" s="51">
        <f t="shared" si="0"/>
        <v>0</v>
      </c>
      <c r="G24" s="51">
        <f t="shared" si="1"/>
        <v>0</v>
      </c>
      <c r="H24" s="129"/>
      <c r="I24" s="129"/>
      <c r="J24" s="130"/>
      <c r="K24" s="51">
        <f t="shared" si="2"/>
        <v>0</v>
      </c>
      <c r="L24" s="51">
        <f t="shared" si="3"/>
        <v>0</v>
      </c>
      <c r="M24" s="129"/>
      <c r="N24" s="129"/>
      <c r="O24" s="130"/>
      <c r="P24" s="51">
        <f t="shared" si="4"/>
        <v>0</v>
      </c>
      <c r="Q24" s="51">
        <f t="shared" si="5"/>
        <v>0</v>
      </c>
    </row>
    <row r="25" spans="2:17" ht="23.85" customHeight="1" x14ac:dyDescent="0.15">
      <c r="B25" s="123" t="e">
        <f>MONTH(EDATE('第１表（２）【解除基準①（利用率）】'!$K$2,7))&amp;"月"</f>
        <v>#VALUE!</v>
      </c>
      <c r="C25" s="126"/>
      <c r="D25" s="127"/>
      <c r="E25" s="128"/>
      <c r="F25" s="51">
        <f t="shared" si="0"/>
        <v>0</v>
      </c>
      <c r="G25" s="51">
        <f t="shared" si="1"/>
        <v>0</v>
      </c>
      <c r="H25" s="129"/>
      <c r="I25" s="129"/>
      <c r="J25" s="130"/>
      <c r="K25" s="51">
        <f t="shared" si="2"/>
        <v>0</v>
      </c>
      <c r="L25" s="51">
        <f t="shared" si="3"/>
        <v>0</v>
      </c>
      <c r="M25" s="129"/>
      <c r="N25" s="129"/>
      <c r="O25" s="130"/>
      <c r="P25" s="51">
        <f t="shared" si="4"/>
        <v>0</v>
      </c>
      <c r="Q25" s="51">
        <f t="shared" si="5"/>
        <v>0</v>
      </c>
    </row>
    <row r="26" spans="2:17" ht="33" customHeight="1" x14ac:dyDescent="0.15">
      <c r="B26" s="14" t="s">
        <v>60</v>
      </c>
      <c r="C26" s="51">
        <f>SUM(C14:C25)</f>
        <v>0</v>
      </c>
      <c r="D26" s="51">
        <f>SUM(D14:D25)</f>
        <v>0</v>
      </c>
      <c r="E26" s="65" t="s">
        <v>97</v>
      </c>
      <c r="F26" s="51">
        <f>SUM(F14:F25)</f>
        <v>0</v>
      </c>
      <c r="G26" s="51">
        <f>SUM(G14:G25)</f>
        <v>0</v>
      </c>
      <c r="H26" s="51">
        <f>SUM(H14:H25)</f>
        <v>0</v>
      </c>
      <c r="I26" s="51">
        <f>SUM(I14:I25)</f>
        <v>0</v>
      </c>
      <c r="J26" s="65" t="s">
        <v>97</v>
      </c>
      <c r="K26" s="51">
        <f>SUM(K14:K25)</f>
        <v>0</v>
      </c>
      <c r="L26" s="51">
        <f>SUM(L14:L25)</f>
        <v>0</v>
      </c>
      <c r="M26" s="51">
        <f>SUM(M14:M25)</f>
        <v>0</v>
      </c>
      <c r="N26" s="51">
        <f>SUM(N14:N25)</f>
        <v>0</v>
      </c>
      <c r="O26" s="65" t="s">
        <v>97</v>
      </c>
      <c r="P26" s="51">
        <f>SUM(P14:P25)</f>
        <v>0</v>
      </c>
      <c r="Q26" s="51">
        <f>SUM(Q14:Q25)</f>
        <v>0</v>
      </c>
    </row>
    <row r="27" spans="2:17" ht="33" customHeight="1" x14ac:dyDescent="0.15">
      <c r="B27" s="38" t="s">
        <v>98</v>
      </c>
      <c r="C27" s="63"/>
      <c r="D27" s="71"/>
      <c r="E27" s="71"/>
      <c r="F27" s="71">
        <f>IF(C26,G26/C26,0)</f>
        <v>0</v>
      </c>
      <c r="G27" s="32" t="s">
        <v>99</v>
      </c>
      <c r="H27" s="63"/>
      <c r="I27" s="71"/>
      <c r="J27" s="71"/>
      <c r="K27" s="71">
        <f>IF(H26,L26/H26,0)</f>
        <v>0</v>
      </c>
      <c r="L27" s="32" t="s">
        <v>99</v>
      </c>
      <c r="M27" s="63"/>
      <c r="N27" s="71"/>
      <c r="O27" s="71"/>
      <c r="P27" s="71">
        <f>IF(M26,Q26/M26,0)</f>
        <v>0</v>
      </c>
      <c r="Q27" s="32" t="s">
        <v>100</v>
      </c>
    </row>
  </sheetData>
  <sheetProtection algorithmName="SHA-512" hashValue="tUr48+xBBRSowbOrk/Riaebh9V9uJ0gtoQCd9yb1YoxevJFjAUZRJFZ1H/+ETyIVHw+1qDH2OzkR1TqcT9852Q==" saltValue="3L0xL2mvuiLAMNO9WHZcsw==" spinCount="100000" sheet="1" formatRows="0" selectLockedCells="1"/>
  <mergeCells count="13">
    <mergeCell ref="C12:G12"/>
    <mergeCell ref="B2:Q2"/>
    <mergeCell ref="M12:Q12"/>
    <mergeCell ref="B12:B13"/>
    <mergeCell ref="H12:L12"/>
    <mergeCell ref="G4:H4"/>
    <mergeCell ref="G6:H6"/>
    <mergeCell ref="B7:E7"/>
    <mergeCell ref="F7:G7"/>
    <mergeCell ref="B8:E8"/>
    <mergeCell ref="F8:G8"/>
    <mergeCell ref="P4:Q4"/>
    <mergeCell ref="P5:Q5"/>
  </mergeCells>
  <phoneticPr fontId="1"/>
  <conditionalFormatting sqref="C14:E25">
    <cfRule type="expression" dxfId="0" priority="3">
      <formula>$F$7&lt;$F$8</formula>
    </cfRule>
  </conditionalFormatting>
  <dataValidations xWindow="118" yWindow="645" count="2">
    <dataValidation allowBlank="1" showInputMessage="1" showErrorMessage="1" promptTitle="　　　　　　　　　　　　　　　　　　　　　　　　　　　　　　　　" prompt="「自由料金メニューによる契約件数」が_x000a_「指定旧供給地点小売供給約款による契約件数」より少ない場合、２．は記載不要です。" sqref="C14:E25" xr:uid="{075B9AF1-67B5-4A64-AFE8-4BFAD1CCF304}"/>
    <dataValidation allowBlank="1" showInputMessage="1" showErrorMessage="1" prompt="「自由料金メニューによる契約件数」が_x000a_「指定旧供給地点小売供給約款による契約件数」より少ない場合、２．は記載不要です。" sqref="H14:J25 M14:O25" xr:uid="{CFAF8083-3C58-4422-99EE-C9FE009CF5E6}"/>
  </dataValidations>
  <pageMargins left="0.31496062992125984" right="0.31496062992125984" top="0.55118110236220474" bottom="0.55118110236220474" header="0.31496062992125984" footer="0.31496062992125984"/>
  <pageSetup paperSize="9" scale="52" fitToHeight="0" orientation="landscape"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CCABBE3F36E2247BAC688DD25300894" ma:contentTypeVersion="20" ma:contentTypeDescription="新しいドキュメントを作成します。" ma:contentTypeScope="" ma:versionID="bc31402e80082579d93d6765f2110f11">
  <xsd:schema xmlns:xsd="http://www.w3.org/2001/XMLSchema" xmlns:xs="http://www.w3.org/2001/XMLSchema" xmlns:p="http://schemas.microsoft.com/office/2006/metadata/properties" xmlns:ns2="450ac6bd-2d2c-4b65-82e0-22a536d0f2e1" xmlns:ns3="b6f69c7a-c7f5-4aec-964e-8ee28c42406c" targetNamespace="http://schemas.microsoft.com/office/2006/metadata/properties" ma:root="true" ma:fieldsID="cd7b7f261612e1b3c6b6249b7001e343" ns2:_="" ns3:_="">
    <xsd:import namespace="450ac6bd-2d2c-4b65-82e0-22a536d0f2e1"/>
    <xsd:import namespace="b6f69c7a-c7f5-4aec-964e-8ee28c42406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_x30b9__x30c6__x30fc__x30bf__x30b9_" minOccurs="0"/>
                <xsd:element ref="ns2:_x5099__x8003_"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0ac6bd-2d2c-4b65-82e0-22a536d0f2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x30b9__x30c6__x30fc__x30bf__x30b9_" ma:index="12" nillable="true" ma:displayName="ステータス" ma:format="Dropdown" ma:internalName="_x30b9__x30c6__x30fc__x30bf__x30b9_">
      <xsd:simpleType>
        <xsd:restriction base="dms:Choice">
          <xsd:enumeration value="1処理待ち"/>
          <xsd:enumeration value="2処理中"/>
          <xsd:enumeration value="3処理済み"/>
        </xsd:restriction>
      </xsd:simpleType>
    </xsd:element>
    <xsd:element name="_x5099__x8003_" ma:index="13" nillable="true" ma:displayName="備考" ma:format="Dropdown" ma:internalName="_x5099__x8003_">
      <xsd:simpleType>
        <xsd:restriction base="dms:Text">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f69c7a-c7f5-4aec-964e-8ee28c42406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858a090-f0ee-4a4d-8f2f-30f0731ffef7}" ma:internalName="TaxCatchAll" ma:showField="CatchAllData" ma:web="b6f69c7a-c7f5-4aec-964e-8ee28c4240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50ac6bd-2d2c-4b65-82e0-22a536d0f2e1">
      <Terms xmlns="http://schemas.microsoft.com/office/infopath/2007/PartnerControls"/>
    </lcf76f155ced4ddcb4097134ff3c332f>
    <TaxCatchAll xmlns="b6f69c7a-c7f5-4aec-964e-8ee28c42406c" xsi:nil="true"/>
    <_x5099__x8003_ xmlns="450ac6bd-2d2c-4b65-82e0-22a536d0f2e1" xsi:nil="true"/>
    <_x30b9__x30c6__x30fc__x30bf__x30b9_ xmlns="450ac6bd-2d2c-4b65-82e0-22a536d0f2e1" xsi:nil="true"/>
  </documentManagement>
</p:properties>
</file>

<file path=customXml/itemProps1.xml><?xml version="1.0" encoding="utf-8"?>
<ds:datastoreItem xmlns:ds="http://schemas.openxmlformats.org/officeDocument/2006/customXml" ds:itemID="{61A48FDB-72C1-48D5-AD94-A45DC9AC61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0ac6bd-2d2c-4b65-82e0-22a536d0f2e1"/>
    <ds:schemaRef ds:uri="b6f69c7a-c7f5-4aec-964e-8ee28c4240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210CAC-6FE9-4394-9471-4A8F69EC91F8}">
  <ds:schemaRefs>
    <ds:schemaRef ds:uri="http://schemas.microsoft.com/sharepoint/v3/contenttype/forms"/>
  </ds:schemaRefs>
</ds:datastoreItem>
</file>

<file path=customXml/itemProps3.xml><?xml version="1.0" encoding="utf-8"?>
<ds:datastoreItem xmlns:ds="http://schemas.openxmlformats.org/officeDocument/2006/customXml" ds:itemID="{B06566C0-AFA9-4A69-BE59-7BD290968EFC}">
  <ds:schemaRefs>
    <ds:schemaRef ds:uri="http://schemas.microsoft.com/office/2006/documentManagement/types"/>
    <ds:schemaRef ds:uri="http://purl.org/dc/dcmitype/"/>
    <ds:schemaRef ds:uri="http://purl.org/dc/elements/1.1/"/>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 ds:uri="b6f69c7a-c7f5-4aec-964e-8ee28c42406c"/>
    <ds:schemaRef ds:uri="450ac6bd-2d2c-4b65-82e0-22a536d0f2e1"/>
    <ds:schemaRef ds:uri="http://purl.org/dc/te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第１表（２）【解除基準①（利用率）】</vt:lpstr>
      <vt:lpstr>第２表１（１）【解除基準②（新築獲得）】</vt:lpstr>
      <vt:lpstr>第２表１（２）【解除基準②（新築不獲得）】</vt:lpstr>
      <vt:lpstr>第２表２（１）【解除基準②（既築獲得）】</vt:lpstr>
      <vt:lpstr>第２表２（２）解除基準②（既築離脱）</vt:lpstr>
      <vt:lpstr>第２表３【解除基準②判定】</vt:lpstr>
      <vt:lpstr>第３表【解除基準④】</vt:lpstr>
      <vt:lpstr>'第１表（２）【解除基準①（利用率）】'!Print_Area</vt:lpstr>
      <vt:lpstr>'第２表１（１）【解除基準②（新築獲得）】'!Print_Area</vt:lpstr>
      <vt:lpstr>'第２表１（２）【解除基準②（新築不獲得）】'!Print_Area</vt:lpstr>
      <vt:lpstr>'第２表２（１）【解除基準②（既築獲得）】'!Print_Area</vt:lpstr>
      <vt:lpstr>'第２表２（２）解除基準②（既築離脱）'!Print_Area</vt:lpstr>
      <vt:lpstr>第２表３【解除基準②判定】!Print_Area</vt:lpstr>
      <vt:lpstr>第３表【解除基準④】!Print_Area</vt:lpstr>
      <vt:lpstr>'第２表１（１）【解除基準②（新築獲得）】'!Print_Titles</vt:lpstr>
      <vt:lpstr>'第２表１（２）【解除基準②（新築不獲得）】'!Print_Titles</vt:lpstr>
      <vt:lpstr>'第２表２（１）【解除基準②（既築獲得）】'!Print_Titles</vt:lpstr>
      <vt:lpstr>'第２表２（２）解除基準②（既築離脱）'!Print_Titles</vt:lpstr>
      <vt:lpstr>WS_003_Data_001</vt:lpstr>
      <vt:lpstr>WS_004_Data_001</vt:lpstr>
      <vt:lpstr>WS_005_Data_001</vt:lpstr>
      <vt:lpstr>WS_006_Data_001</vt:lpstr>
      <vt:lpstr>WS_008_Data_001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2024-04-04T01:55:52Z</dcterms:created>
  <dcterms:modified xsi:type="dcterms:W3CDTF">2025-04-14T04:16:46Z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PTemplateID">
    <vt:lpwstr>G_R01_C_File_02</vt:lpwstr>
  </property>
  <property fmtid="{D5CDD505-2E9C-101B-9397-08002B2CF9AE}" pid="3" name="NPTemplateVer">
    <vt:lpwstr>20231221</vt:lpwstr>
  </property>
  <property fmtid="{D5CDD505-2E9C-101B-9397-08002B2CF9AE}" pid="4" name="ContentTypeId">
    <vt:lpwstr>0x0101002CCABBE3F36E2247BAC688DD25300894</vt:lpwstr>
  </property>
  <property fmtid="{D5CDD505-2E9C-101B-9397-08002B2CF9AE}" pid="5" name="MediaServiceImageTags">
    <vt:lpwstr/>
  </property>
</Properties>
</file>